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onomist\Desktop\ЗАКУПКА ФЕХТОВАНИЕ\"/>
    </mc:Choice>
  </mc:AlternateContent>
  <xr:revisionPtr revIDLastSave="0" documentId="8_{BF797EBB-8B22-4BA6-9E0A-4A5D9A4E5215}" xr6:coauthVersionLast="47" xr6:coauthVersionMax="47" xr10:uidLastSave="{00000000-0000-0000-0000-000000000000}"/>
  <bookViews>
    <workbookView xWindow="-120" yWindow="-120" windowWidth="29040" windowHeight="15840" xr2:uid="{73F5FF3E-0907-4420-98EE-826C1C41FF9A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J11" i="1"/>
  <c r="J12" i="1"/>
  <c r="G11" i="1"/>
  <c r="H11" i="1" s="1"/>
  <c r="I11" i="1" s="1"/>
  <c r="G12" i="1"/>
  <c r="H12" i="1" s="1"/>
  <c r="I12" i="1" s="1"/>
  <c r="J9" i="1"/>
  <c r="J10" i="1"/>
  <c r="G9" i="1"/>
  <c r="H9" i="1" s="1"/>
  <c r="I9" i="1" s="1"/>
  <c r="G10" i="1"/>
  <c r="H10" i="1" s="1"/>
  <c r="I10" i="1" s="1"/>
</calcChain>
</file>

<file path=xl/sharedStrings.xml><?xml version="1.0" encoding="utf-8"?>
<sst xmlns="http://schemas.openxmlformats.org/spreadsheetml/2006/main" count="24" uniqueCount="24">
  <si>
    <t>№</t>
  </si>
  <si>
    <t>Наименование предмета товара (работы, услуги)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</si>
  <si>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</si>
  <si>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</si>
  <si>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Н(М)ЦК**</t>
  </si>
  <si>
    <t>Н(М)ЦК определяемая методом сопоставимых рыночных цен (анализа рынка)*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</si>
  <si>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</si>
  <si>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</si>
  <si>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1"/>
        <color indexed="8"/>
        <rFont val="Times New Roman"/>
        <family val="1"/>
        <charset val="204"/>
      </rPr>
      <t xml:space="preserve">коэффициент вариации цен V (%)           </t>
    </r>
    <r>
      <rPr>
        <i/>
        <sz val="11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</si>
  <si>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1"/>
        <color indexed="8"/>
        <rFont val="Times New Roman"/>
        <family val="1"/>
        <charset val="204"/>
      </rPr>
      <t xml:space="preserve">Расчет Н(М)ЦК по формуле   </t>
    </r>
    <r>
      <rPr>
        <sz val="11"/>
        <color indexed="8"/>
        <rFont val="Times New Roman"/>
        <family val="1"/>
        <charset val="204"/>
      </rPr>
      <t xml:space="preserve">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</si>
  <si>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r>
      <t>В</t>
    </r>
    <r>
      <rPr>
        <b/>
        <sz val="14"/>
        <rFont val="Times New Roman"/>
        <family val="1"/>
        <charset val="204"/>
      </rPr>
      <t>В результате проведенного расчета Н(М)Ц контракта составила (в руб.):</t>
    </r>
    <r>
      <rPr>
        <b/>
        <sz val="14"/>
        <color indexed="9"/>
        <rFont val="Times New Roman"/>
        <family val="1"/>
        <charset val="204"/>
      </rPr>
      <t xml:space="preserve">ВВ </t>
    </r>
  </si>
  <si>
    <t>**Для определения НМЦК были направлены запросы о предоставлении ценовой информации пяти потенциальным исполнителям, обладающим соответствующим опытом. На запрос предоставили ценовые предложения три исполнителя, на основании которых было проведено определение однородности совокупности значений выявленных цен, используемых в расчете НМЦК.</t>
  </si>
  <si>
    <t>Расчет НМЦК произвел:</t>
  </si>
  <si>
    <t>Экономист</t>
  </si>
  <si>
    <t>Терентьева А.А.</t>
  </si>
  <si>
    <t xml:space="preserve">Коммер-ческое предложение №1           </t>
  </si>
  <si>
    <t xml:space="preserve">Коммер-ческое предложение №2        </t>
  </si>
  <si>
    <t xml:space="preserve">Коммер-ческое предложение №3           </t>
  </si>
  <si>
    <t>ГБУ ДО СШОР по легкой атлетике и фехтованию Выборгского района</t>
  </si>
  <si>
    <t>Обоснование начальной (максимальнй) цены контракта на поставку клинков рапиры и комплектующих к ним</t>
  </si>
  <si>
    <t>Клинок рапиры ФИЕ Супер БФ</t>
  </si>
  <si>
    <t>Клинок рапиры ФИЕ ЛМ</t>
  </si>
  <si>
    <t>Наконечник рапирный</t>
  </si>
  <si>
    <t>Проклейка рапирная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</si>
</sst>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\ &quot;₽&quot;"/>
  </numFmts>
  <fonts count="18" x14ac:knownFonts="1">
    <font>
      <sz val="11"/>
      <color theme="1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9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u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4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164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164" fontId="9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12" fillId="0" borderId="0" xfId="0" applyFont="1" applyAlignment="1">
      <alignment horizontal="justify" vertical="distributed" wrapText="1"/>
    </xf>
    <xf numFmtId="0" fontId="13" fillId="0" borderId="0" xfId="0" applyFont="1"/>
    <xf numFmtId="0" fontId="3" fillId="0" borderId="0" xfId="0" applyFont="1" applyAlignment="1">
      <alignment horizontal="center" vertical="center" wrapText="1"/>
    </xf>
    <xf numFmtId="164" fontId="9" fillId="0" borderId="7" xfId="0" applyNumberFormat="1" applyFont="1" applyBorder="1" applyAlignment="1">
      <alignment vertical="center"/>
    </xf>
    <xf numFmtId="165" fontId="14" fillId="0" borderId="7" xfId="0" applyNumberFormat="1" applyFont="1" applyBorder="1" applyAlignment="1">
      <alignment vertical="center"/>
    </xf>
    <xf numFmtId="0" fontId="15" fillId="0" borderId="1" xfId="0" applyFont="1" applyBorder="1"/>
    <xf numFmtId="0" fontId="4" fillId="0" borderId="6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9" fillId="0" borderId="0" xfId="0" applyNumberFormat="1" applyFont="1" applyAlignment="1">
      <alignment horizontal="center" vertical="center"/>
    </xf>
    <xf numFmtId="164" fontId="9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vertical="distributed" wrapText="1"/>
    </xf>
    <xf numFmtId="0" fontId="2" fillId="0" borderId="0" xfId="0" applyFont="1" applyAlignment="1">
      <alignment vertical="distributed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17" fillId="0" borderId="11" xfId="0" applyFont="1" applyBorder="1" applyAlignment="1">
      <alignment vertical="center" wrapText="1"/>
    </xf>
    <xf numFmtId="0" fontId="17" fillId="0" borderId="12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7</xdr:row>
      <xdr:rowOff>1228725</xdr:rowOff>
    </xdr:from>
    <xdr:to>
      <xdr:col>9</xdr:col>
      <xdr:colOff>19050</xdr:colOff>
      <xdr:row>7</xdr:row>
      <xdr:rowOff>1581150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402DFD-B9B8-47DC-AFE1-FE7F4BC2E4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67650" y="540067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19050</xdr:colOff>
      <xdr:row>7</xdr:row>
      <xdr:rowOff>923925</xdr:rowOff>
    </xdr:from>
    <xdr:to>
      <xdr:col>7</xdr:col>
      <xdr:colOff>1019175</xdr:colOff>
      <xdr:row>7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4B3EB91-B98E-4AAB-8B49-E6EA0E1628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9900" y="509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7</xdr:row>
      <xdr:rowOff>2038350</xdr:rowOff>
    </xdr:from>
    <xdr:to>
      <xdr:col>9</xdr:col>
      <xdr:colOff>1504950</xdr:colOff>
      <xdr:row>7</xdr:row>
      <xdr:rowOff>2505075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B7024CA0-FAB0-41E7-BD59-F1A576C70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1100" y="6210300"/>
          <a:ext cx="14859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219075</xdr:colOff>
      <xdr:row>7</xdr:row>
      <xdr:rowOff>1762125</xdr:rowOff>
    </xdr:from>
    <xdr:to>
      <xdr:col>9</xdr:col>
      <xdr:colOff>371475</xdr:colOff>
      <xdr:row>7</xdr:row>
      <xdr:rowOff>1990725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84E7AE7E-A73F-48C8-939C-D2A9CA9493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01125" y="5934075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655D8-B294-468B-9DEF-45F40711F786}">
  <sheetPr>
    <pageSetUpPr fitToPage="1"/>
  </sheetPr>
  <dimension ref="A1:J24"/>
  <sheetViews>
    <sheetView tabSelected="1" topLeftCell="A7" workbookViewId="0">
      <selection activeCell="A15" sqref="A15:J15"/>
    </sheetView>
  </sheetViews>
  <sheetFormatPr defaultRowHeight="15" x14ac:dyDescent="0.25"/>
  <cols>
    <col min="2" max="2" width="69" customWidth="1"/>
    <col min="3" max="3" width="7.85546875" customWidth="1"/>
    <col min="4" max="4" width="16" customWidth="1"/>
    <col min="5" max="5" width="15.42578125" customWidth="1"/>
    <col min="6" max="6" width="16.28515625" customWidth="1"/>
    <col min="7" max="7" width="16.85546875" customWidth="1"/>
    <col min="8" max="8" width="21.140625" customWidth="1"/>
    <col min="9" max="9" width="18.140625" customWidth="1"/>
    <col min="10" max="10" width="26.42578125" customWidth="1"/>
    <col min="11" max="11" width="6.7109375" customWidth="1"/>
    <col min="12" max="12" width="12.140625" customWidth="1"/>
    <col min="13" max="13" width="34.85546875" customWidth="1"/>
  </cols>
  <sheetData>
    <row r="1" spans="1:10" ht="18.75" x14ac:dyDescent="0.3">
      <c r="I1" s="19"/>
      <c r="J1" s="20"/>
    </row>
    <row r="2" spans="1:10" ht="18.75" x14ac:dyDescent="0.3">
      <c r="A2" s="1"/>
      <c r="B2" s="1"/>
      <c r="C2" s="1"/>
      <c r="D2" s="1"/>
      <c r="E2" s="1"/>
      <c r="F2" s="1"/>
      <c r="G2" s="1"/>
      <c r="H2" s="1"/>
      <c r="I2" s="23" t="s">
        <v>18</v>
      </c>
      <c r="J2" s="23"/>
    </row>
    <row r="3" spans="1:10" ht="18.75" x14ac:dyDescent="0.3">
      <c r="A3" s="1"/>
      <c r="B3" s="1"/>
      <c r="C3" s="1"/>
      <c r="D3" s="1"/>
      <c r="E3" s="1"/>
      <c r="F3" s="1"/>
      <c r="G3" s="1"/>
      <c r="H3" s="1"/>
      <c r="I3" s="23"/>
      <c r="J3" s="23"/>
    </row>
    <row r="4" spans="1:10" ht="18.75" x14ac:dyDescent="0.3">
      <c r="A4" s="1"/>
      <c r="B4" s="1"/>
      <c r="C4" s="1"/>
      <c r="D4" s="1"/>
      <c r="E4" s="1"/>
      <c r="F4" s="1"/>
      <c r="G4" s="1"/>
      <c r="H4" s="1"/>
      <c r="I4" s="1"/>
      <c r="J4" s="12"/>
    </row>
    <row r="5" spans="1:10" ht="18.75" x14ac:dyDescent="0.3">
      <c r="A5" s="34"/>
      <c r="B5" s="34"/>
      <c r="C5" s="34"/>
      <c r="D5" s="34"/>
      <c r="E5" s="34"/>
      <c r="F5" s="34"/>
      <c r="G5" s="34"/>
      <c r="H5" s="34"/>
      <c r="I5" s="34"/>
      <c r="J5" s="34"/>
    </row>
    <row r="6" spans="1:10" ht="27.75" customHeight="1" x14ac:dyDescent="0.25">
      <c r="A6" s="35" t="s">
        <v>19</v>
      </c>
      <c r="B6" s="35"/>
      <c r="C6" s="35"/>
      <c r="D6" s="35"/>
      <c r="E6" s="35"/>
      <c r="F6" s="35"/>
      <c r="G6" s="35"/>
      <c r="H6" s="35"/>
      <c r="I6" s="35"/>
      <c r="J6" s="35"/>
    </row>
    <row r="7" spans="1:10" ht="63" x14ac:dyDescent="0.25">
      <c r="A7" s="27" t="s">
        <v>0</v>
      </c>
      <c r="B7" s="27" t="s">
        <v>1</v>
      </c>
      <c r="C7" s="28" t="s">
        <v>2</v>
      </c>
      <c r="D7" s="30" t="s">
        <v>3</v>
      </c>
      <c r="E7" s="31"/>
      <c r="F7" s="32"/>
      <c r="G7" s="33" t="s">
        <v>4</v>
      </c>
      <c r="H7" s="33"/>
      <c r="I7" s="33"/>
      <c r="J7" s="2" t="s">
        <v>5</v>
      </c>
    </row>
    <row r="8" spans="1:10" ht="213" customHeight="1" thickBot="1" x14ac:dyDescent="0.3">
      <c r="A8" s="28"/>
      <c r="B8" s="28"/>
      <c r="C8" s="29"/>
      <c r="D8" s="16" t="s">
        <v>15</v>
      </c>
      <c r="E8" s="2" t="s">
        <v>16</v>
      </c>
      <c r="F8" s="2" t="s">
        <v>17</v>
      </c>
      <c r="G8" s="2" t="s">
        <v>6</v>
      </c>
      <c r="H8" s="2" t="s">
        <v>7</v>
      </c>
      <c r="I8" s="3" t="s">
        <v>8</v>
      </c>
      <c r="J8" s="4" t="s">
        <v>9</v>
      </c>
    </row>
    <row r="9" spans="1:10" ht="36.75" customHeight="1" thickBot="1" x14ac:dyDescent="0.3">
      <c r="A9" s="17">
        <v>1</v>
      </c>
      <c r="B9" s="36" t="s">
        <v>20</v>
      </c>
      <c r="C9" s="37">
        <v>20</v>
      </c>
      <c r="D9" s="17">
        <v>16900</v>
      </c>
      <c r="E9" s="18">
        <v>17200</v>
      </c>
      <c r="F9" s="18">
        <v>17500</v>
      </c>
      <c r="G9" s="5">
        <f t="shared" ref="G9:G12" si="0">AVERAGE(D9:F9)</f>
        <v>17200</v>
      </c>
      <c r="H9" s="6">
        <f t="shared" ref="H9:H12" si="1">SQRT(((SUM((POWER(F9-G9,2)),(POWER(E9-G9,2)),(POWER(D9-G9,2)))/(COLUMNS(D9:F9)-1))))</f>
        <v>300</v>
      </c>
      <c r="I9" s="6">
        <f t="shared" ref="I9:I12" si="2">H9/G9*100</f>
        <v>1.7441860465116279</v>
      </c>
      <c r="J9" s="5">
        <f t="shared" ref="J9:J12" si="3">((C9/3)*(SUM(D9:F9)))</f>
        <v>344000</v>
      </c>
    </row>
    <row r="10" spans="1:10" ht="32.25" customHeight="1" thickBot="1" x14ac:dyDescent="0.3">
      <c r="A10" s="17">
        <v>2</v>
      </c>
      <c r="B10" s="38" t="s">
        <v>21</v>
      </c>
      <c r="C10" s="39">
        <v>25</v>
      </c>
      <c r="D10" s="17">
        <v>7500</v>
      </c>
      <c r="E10" s="18">
        <v>7800</v>
      </c>
      <c r="F10" s="18">
        <v>8100</v>
      </c>
      <c r="G10" s="5">
        <f t="shared" si="0"/>
        <v>7800</v>
      </c>
      <c r="H10" s="6">
        <f t="shared" si="1"/>
        <v>300</v>
      </c>
      <c r="I10" s="6">
        <f t="shared" si="2"/>
        <v>3.8461538461538463</v>
      </c>
      <c r="J10" s="5">
        <f t="shared" si="3"/>
        <v>195000</v>
      </c>
    </row>
    <row r="11" spans="1:10" ht="34.5" customHeight="1" thickBot="1" x14ac:dyDescent="0.3">
      <c r="A11" s="17">
        <v>3</v>
      </c>
      <c r="B11" s="38" t="s">
        <v>22</v>
      </c>
      <c r="C11" s="39">
        <v>45</v>
      </c>
      <c r="D11" s="17">
        <v>1360</v>
      </c>
      <c r="E11" s="18">
        <v>1500</v>
      </c>
      <c r="F11" s="18">
        <v>1700</v>
      </c>
      <c r="G11" s="5">
        <f t="shared" si="0"/>
        <v>1520</v>
      </c>
      <c r="H11" s="6">
        <f t="shared" si="1"/>
        <v>170.88007490635061</v>
      </c>
      <c r="I11" s="6">
        <f t="shared" si="2"/>
        <v>11.242110191207278</v>
      </c>
      <c r="J11" s="5">
        <f t="shared" si="3"/>
        <v>68400</v>
      </c>
    </row>
    <row r="12" spans="1:10" ht="32.25" customHeight="1" thickBot="1" x14ac:dyDescent="0.3">
      <c r="A12" s="18">
        <v>4</v>
      </c>
      <c r="B12" s="38" t="s">
        <v>23</v>
      </c>
      <c r="C12" s="39">
        <v>40</v>
      </c>
      <c r="D12" s="17">
        <v>330</v>
      </c>
      <c r="E12" s="18">
        <v>400</v>
      </c>
      <c r="F12" s="18">
        <v>350</v>
      </c>
      <c r="G12" s="5">
        <f t="shared" si="0"/>
        <v>360</v>
      </c>
      <c r="H12" s="6">
        <f t="shared" si="1"/>
        <v>36.055512754639892</v>
      </c>
      <c r="I12" s="6">
        <f t="shared" si="2"/>
        <v>10.015420209622192</v>
      </c>
      <c r="J12" s="5">
        <f t="shared" si="3"/>
        <v>14400</v>
      </c>
    </row>
    <row r="13" spans="1:10" ht="18.75" x14ac:dyDescent="0.25">
      <c r="A13" s="21" t="s">
        <v>10</v>
      </c>
      <c r="B13" s="21"/>
      <c r="C13" s="21"/>
      <c r="D13" s="21"/>
      <c r="E13" s="22"/>
      <c r="F13" s="22"/>
      <c r="G13" s="13"/>
      <c r="H13" s="13"/>
      <c r="I13" s="13"/>
      <c r="J13" s="14">
        <f>SUM(J9:J12)</f>
        <v>621800</v>
      </c>
    </row>
    <row r="14" spans="1:10" ht="18.75" x14ac:dyDescent="0.25">
      <c r="A14" s="7"/>
      <c r="B14" s="7"/>
      <c r="C14" s="7"/>
      <c r="D14" s="7"/>
      <c r="E14" s="7"/>
      <c r="F14" s="7"/>
      <c r="G14" s="8"/>
      <c r="H14" s="9"/>
      <c r="I14" s="9"/>
      <c r="J14" s="9"/>
    </row>
    <row r="15" spans="1:10" ht="40.5" customHeight="1" x14ac:dyDescent="0.25">
      <c r="A15" s="25"/>
      <c r="B15" s="26"/>
      <c r="C15" s="26"/>
      <c r="D15" s="26"/>
      <c r="E15" s="26"/>
      <c r="F15" s="26"/>
      <c r="G15" s="26"/>
      <c r="H15" s="26"/>
      <c r="I15" s="26"/>
      <c r="J15" s="26"/>
    </row>
    <row r="16" spans="1:10" ht="18.75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</row>
    <row r="17" spans="1:10" x14ac:dyDescent="0.25">
      <c r="A17" s="24" t="s">
        <v>11</v>
      </c>
      <c r="B17" s="24"/>
      <c r="C17" s="24"/>
      <c r="D17" s="24"/>
      <c r="E17" s="24"/>
      <c r="F17" s="24"/>
      <c r="G17" s="24"/>
      <c r="H17" s="24"/>
      <c r="I17" s="24"/>
      <c r="J17" s="24"/>
    </row>
    <row r="18" spans="1:10" ht="36" customHeight="1" x14ac:dyDescent="0.25">
      <c r="A18" s="24"/>
      <c r="B18" s="24"/>
      <c r="C18" s="24"/>
      <c r="D18" s="24"/>
      <c r="E18" s="24"/>
      <c r="F18" s="24"/>
      <c r="G18" s="24"/>
      <c r="H18" s="24"/>
      <c r="I18" s="24"/>
      <c r="J18" s="24"/>
    </row>
    <row r="19" spans="1:10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</row>
    <row r="20" spans="1:10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</row>
    <row r="21" spans="1:10" ht="18.75" x14ac:dyDescent="0.3">
      <c r="A21" s="1"/>
      <c r="B21" s="1" t="s">
        <v>12</v>
      </c>
      <c r="C21" s="1"/>
      <c r="D21" s="1" t="s">
        <v>13</v>
      </c>
      <c r="E21" s="1"/>
      <c r="F21" s="15"/>
      <c r="G21" s="15"/>
      <c r="H21" s="1" t="s">
        <v>14</v>
      </c>
      <c r="I21" s="11"/>
      <c r="J21" s="11"/>
    </row>
    <row r="22" spans="1:10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</row>
    <row r="23" spans="1:10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</row>
    <row r="24" spans="1:10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</row>
  </sheetData>
  <mergeCells count="12">
    <mergeCell ref="I1:J1"/>
    <mergeCell ref="A13:F13"/>
    <mergeCell ref="I2:J3"/>
    <mergeCell ref="A17:J18"/>
    <mergeCell ref="A15:J15"/>
    <mergeCell ref="A7:A8"/>
    <mergeCell ref="B7:B8"/>
    <mergeCell ref="C7:C8"/>
    <mergeCell ref="D7:F7"/>
    <mergeCell ref="G7:I7"/>
    <mergeCell ref="A5:J5"/>
    <mergeCell ref="A6:J6"/>
  </mergeCells>
  <pageMargins left="0.7" right="0.7" top="0.75" bottom="0.75" header="0.3" footer="0.3"/>
  <pageSetup paperSize="9" scale="51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ekonomist</dc:creator>
  <cp:lastModifiedBy>Ольга Яковлева</cp:lastModifiedBy>
  <cp:lastPrinted>2023-11-23T14:44:15Z</cp:lastPrinted>
  <dcterms:created xsi:type="dcterms:W3CDTF">2022-08-25T07:08:01Z</dcterms:created>
  <dcterms:modified xsi:type="dcterms:W3CDTF">2023-12-12T12:30:08Z</dcterms:modified>
</cp:coreProperties>
</file>