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3" i="1"/>
  <c r="I175"/>
  <c r="M176"/>
  <c r="I176"/>
  <c r="M173"/>
  <c r="M175"/>
  <c r="L199" l="1"/>
  <c r="L200"/>
  <c r="L201"/>
  <c r="F199"/>
  <c r="F200"/>
  <c r="F201"/>
  <c r="F202"/>
  <c r="D199"/>
  <c r="D200"/>
  <c r="D201"/>
  <c r="D202"/>
  <c r="O215"/>
  <c r="O216"/>
  <c r="O217"/>
  <c r="O218"/>
  <c r="M216"/>
  <c r="M217"/>
  <c r="M218"/>
  <c r="I215"/>
  <c r="I216"/>
  <c r="I217"/>
  <c r="I218"/>
  <c r="H215"/>
  <c r="M215" s="1"/>
  <c r="H216"/>
  <c r="H217"/>
  <c r="H218"/>
  <c r="D215"/>
  <c r="D216"/>
  <c r="D217"/>
  <c r="D218"/>
  <c r="C215"/>
  <c r="C216"/>
  <c r="C217"/>
  <c r="C218"/>
  <c r="A215"/>
  <c r="A216"/>
  <c r="A217"/>
  <c r="C199"/>
  <c r="C200"/>
  <c r="C201"/>
  <c r="C202"/>
  <c r="B199"/>
  <c r="B215" s="1"/>
  <c r="B200"/>
  <c r="B216" s="1"/>
  <c r="B201"/>
  <c r="B217" s="1"/>
  <c r="B202"/>
  <c r="B218" s="1"/>
  <c r="A199"/>
  <c r="A200"/>
  <c r="A201"/>
  <c r="A202"/>
  <c r="H188" l="1"/>
  <c r="H186"/>
  <c r="H184"/>
  <c r="H182"/>
  <c r="H180"/>
  <c r="H178"/>
  <c r="H175"/>
  <c r="H173"/>
  <c r="H171"/>
  <c r="H169"/>
  <c r="C188"/>
  <c r="C186"/>
  <c r="C184"/>
  <c r="C182"/>
  <c r="C180"/>
  <c r="C178"/>
  <c r="C175"/>
  <c r="C173"/>
  <c r="C171"/>
  <c r="C169"/>
  <c r="B188"/>
  <c r="B186"/>
  <c r="B184"/>
  <c r="B182"/>
  <c r="B180"/>
  <c r="B178"/>
  <c r="B175"/>
  <c r="C198"/>
  <c r="M148"/>
  <c r="M147"/>
  <c r="M146"/>
  <c r="M145"/>
  <c r="M144"/>
  <c r="M143"/>
  <c r="M142"/>
  <c r="M141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88"/>
  <c r="M89"/>
  <c r="M90"/>
  <c r="M91"/>
  <c r="M92"/>
  <c r="M93"/>
  <c r="M94"/>
  <c r="M87"/>
  <c r="M97"/>
  <c r="M96"/>
  <c r="M95"/>
  <c r="M57" l="1"/>
  <c r="M56"/>
  <c r="M55"/>
  <c r="M54"/>
  <c r="M53"/>
  <c r="M52"/>
  <c r="M51"/>
  <c r="M50"/>
  <c r="M49"/>
  <c r="M47"/>
  <c r="M46"/>
  <c r="M45"/>
  <c r="M44"/>
  <c r="M43"/>
  <c r="M42"/>
  <c r="M41"/>
  <c r="M40"/>
  <c r="M39"/>
  <c r="M38"/>
  <c r="M37"/>
  <c r="M36"/>
  <c r="M35"/>
  <c r="M34"/>
  <c r="M27" l="1"/>
  <c r="M26"/>
  <c r="M25" l="1"/>
  <c r="M24"/>
  <c r="M23"/>
  <c r="M22"/>
  <c r="M21"/>
  <c r="M20"/>
  <c r="M32"/>
  <c r="M31"/>
  <c r="M30"/>
  <c r="M29"/>
  <c r="M28"/>
  <c r="M11" l="1"/>
  <c r="M10"/>
  <c r="M9"/>
  <c r="M8"/>
  <c r="M5"/>
  <c r="M6"/>
  <c r="M7"/>
  <c r="M4"/>
  <c r="M18"/>
  <c r="M17"/>
  <c r="M16"/>
  <c r="M15"/>
  <c r="M14"/>
  <c r="M13"/>
  <c r="M12"/>
  <c r="R162" l="1"/>
  <c r="L162"/>
  <c r="J162"/>
  <c r="H162"/>
  <c r="M162" s="1"/>
  <c r="R161"/>
  <c r="H161"/>
  <c r="M161" s="1"/>
  <c r="J161"/>
  <c r="L161"/>
  <c r="R160"/>
  <c r="H160"/>
  <c r="M160" s="1"/>
  <c r="J160"/>
  <c r="L160"/>
  <c r="R158"/>
  <c r="L158"/>
  <c r="J158"/>
  <c r="H158"/>
  <c r="M158" s="1"/>
  <c r="R159"/>
  <c r="L159"/>
  <c r="J159"/>
  <c r="H159"/>
  <c r="M159" s="1"/>
  <c r="J154" l="1"/>
  <c r="L154"/>
  <c r="L155"/>
  <c r="L156"/>
  <c r="L157"/>
  <c r="R163"/>
  <c r="L163"/>
  <c r="J163"/>
  <c r="H163"/>
  <c r="M163" s="1"/>
  <c r="M67" l="1"/>
  <c r="M66"/>
  <c r="M65"/>
  <c r="M64"/>
  <c r="M63"/>
  <c r="M62"/>
  <c r="M61"/>
  <c r="M60"/>
  <c r="M59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O210" l="1"/>
  <c r="O211"/>
  <c r="O212"/>
  <c r="O213"/>
  <c r="O214"/>
  <c r="I210"/>
  <c r="I211"/>
  <c r="I212"/>
  <c r="I213"/>
  <c r="I214"/>
  <c r="H210"/>
  <c r="M210" s="1"/>
  <c r="H211"/>
  <c r="M211" s="1"/>
  <c r="H212"/>
  <c r="M212" s="1"/>
  <c r="H213"/>
  <c r="M213" s="1"/>
  <c r="H214"/>
  <c r="M214" s="1"/>
  <c r="D210"/>
  <c r="D211"/>
  <c r="D212"/>
  <c r="D213"/>
  <c r="D214"/>
  <c r="C210"/>
  <c r="C211"/>
  <c r="C212"/>
  <c r="C213"/>
  <c r="C214"/>
  <c r="A210"/>
  <c r="A211"/>
  <c r="A212"/>
  <c r="A213"/>
  <c r="A214"/>
  <c r="A218"/>
  <c r="F194"/>
  <c r="F195"/>
  <c r="F196"/>
  <c r="F197"/>
  <c r="F198"/>
  <c r="D194"/>
  <c r="D195"/>
  <c r="D196"/>
  <c r="D197"/>
  <c r="D198"/>
  <c r="C194" l="1"/>
  <c r="C195"/>
  <c r="C196"/>
  <c r="C197"/>
  <c r="B194"/>
  <c r="B210" s="1"/>
  <c r="B195"/>
  <c r="B211" s="1"/>
  <c r="B196"/>
  <c r="B212" s="1"/>
  <c r="B197"/>
  <c r="B213" s="1"/>
  <c r="B198"/>
  <c r="B214" s="1"/>
  <c r="A196"/>
  <c r="A197"/>
  <c r="A198"/>
  <c r="A209" l="1"/>
  <c r="A194"/>
  <c r="A195"/>
  <c r="A193"/>
  <c r="H157" l="1"/>
  <c r="M157" s="1"/>
  <c r="L196" s="1"/>
  <c r="J157"/>
  <c r="R157"/>
  <c r="B221" l="1"/>
  <c r="R154"/>
  <c r="O209"/>
  <c r="F193" l="1"/>
  <c r="B173"/>
  <c r="B171"/>
  <c r="B169"/>
  <c r="L197" l="1"/>
  <c r="L198"/>
  <c r="L202"/>
  <c r="R155"/>
  <c r="R156"/>
  <c r="J155"/>
  <c r="J156"/>
  <c r="H155"/>
  <c r="M155" s="1"/>
  <c r="L194" s="1"/>
  <c r="H156"/>
  <c r="M156" s="1"/>
  <c r="L195" s="1"/>
  <c r="C193" l="1"/>
  <c r="I209" l="1"/>
  <c r="H209"/>
  <c r="M209" s="1"/>
  <c r="M219" s="1"/>
  <c r="D209"/>
  <c r="C209"/>
  <c r="D193"/>
  <c r="B193"/>
  <c r="B209" s="1"/>
  <c r="H154" l="1"/>
  <c r="M154" s="1"/>
  <c r="L193" s="1"/>
</calcChain>
</file>

<file path=xl/sharedStrings.xml><?xml version="1.0" encoding="utf-8"?>
<sst xmlns="http://schemas.openxmlformats.org/spreadsheetml/2006/main" count="606" uniqueCount="477">
  <si>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</si>
  <si>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</si>
  <si>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</si>
  <si>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</si>
  <si>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</si>
  <si>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</si>
  <si>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</si>
  <si>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</si>
  <si>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</si>
  <si>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</si>
  <si>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</si>
  <si>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</si>
  <si>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</si>
  <si>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</si>
  <si>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</si>
  <si>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</si>
  <si>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</si>
  <si>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</si>
  <si>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</si>
  <si>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</si>
  <si>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</si>
  <si>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</si>
  <si>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</si>
  <si>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</si>
  <si>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</si>
  <si>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</si>
  <si>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</si>
  <si>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</si>
  <si>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</si>
  <si>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</si>
  <si>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</si>
  <si>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</si>
  <si>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</si>
  <si>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</si>
  <si>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</si>
  <si>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</si>
  <si>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</si>
  <si>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</si>
  <si>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</si>
  <si>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</si>
  <si>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</si>
  <si>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</si>
  <si>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</si>
  <si>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</si>
  <si>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</si>
  <si>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</si>
  <si>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</si>
  <si>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</si>
  <si>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</si>
  <si>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</si>
  <si>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</si>
  <si>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</si>
  <si>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</si>
  <si>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</si>
  <si>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</si>
  <si>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</si>
  <si>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</si>
  <si>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</si>
  <si>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</si>
  <si>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</si>
  <si>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Вл.Вып.к.Перв.Уп.Втор.Уп.Пр.Дальхимфарм ОАО, Россия (2702010564); 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</si>
  <si>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</si>
  <si>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</si>
  <si>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</si>
  <si>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</si>
  <si>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</si>
  <si>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</si>
  <si>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</si>
  <si>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Перв.Уп.Втор.Уп.Пр.Публичное акционерное общество "Акционерное Курганское общество медицинских препаратов и изделий "Синтез" (ПАО "Синтез"), Россия (4501023743); Вып.к.Публичное акционерное общество "Акционерное Курганское общество медицинских препаратов и изделий "Синтез" (ПАО "Синтез"), Россия (4501023743); </t>
  </si>
  <si>
    <t xml:space="preserve">Вл.Вып.к.Перв.Уп.Втор.Уп.Пр.ПАО "Биосинтез", Россия (5834001025); </t>
  </si>
  <si>
    <t>1.4. Сводная информация о минимальном значении НЦ единицы товара: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</si>
  <si>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9 месяцев.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</si>
  <si>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</si>
  <si>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 xml:space="preserve">Вл.Вып.к.Перв.Уп.Втор.Уп.Пр.ООО "Производственная фармацевтическая компания "Алиум", Россия (5024108186); </t>
  </si>
  <si>
    <t>МЕТРОНИДАЗОЛ</t>
  </si>
  <si>
    <t>РАСТВОР ДЛЯ ИНФУЗИЙ ; дозировка: 5 мг/мл 100 мл*</t>
  </si>
  <si>
    <t>21.20.10.191-000057-1-00099-0000000000000</t>
  </si>
  <si>
    <t>ДЕКСТРОЗА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</si>
  <si>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</si>
  <si>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 xml:space="preserve">Метронидазол-ЭСКОМ, раствор для инфузий, 5 мг/мл, 100 мл - бутылки для крови и кровезаменителей (1) - коробка картонная (для стационаров) </t>
  </si>
  <si>
    <t xml:space="preserve">Вл.Вып.к.Перв.Уп.Втор.Уп.Пр.Общество с ограниченной ответственностью "МОСФАРМ" (ООО "МОСФАРМ"), Россия (5042121905); </t>
  </si>
  <si>
    <t xml:space="preserve">Метронидазол, раствор для инфузий, 5 мг/мл, 100 мл - бутылка (44) - ящик картонный (для стационаров) </t>
  </si>
  <si>
    <t xml:space="preserve">ЛП-005479 
31.07.2023 25-7-4259662-изм </t>
  </si>
  <si>
    <t xml:space="preserve">Метронидазол-АКОС, раствор для инфузий, 5 мг/мл, 100 мл - флакон (1) - пачка картонная </t>
  </si>
  <si>
    <t xml:space="preserve">Метронидазол, раствор для инфузий, 5 мг/мл, 100 мл - бутылка стеклянная для крови, трансфузионных и инфузионных препаратов (35) - ящики картонные </t>
  </si>
  <si>
    <t xml:space="preserve">ЛСР-009875/09 
12.05.2023 662/20-23 </t>
  </si>
  <si>
    <t xml:space="preserve">Вл.Вып.к.Перв.Уп.Втор.Уп.Пр.Общество с ограниченной ответственностью "ИСТ-ФАРМ" (ООО "ИСТ-ФАРМ"), Россия (2511087220); </t>
  </si>
  <si>
    <t xml:space="preserve">Метронидазол, раствор для инфузий, 5 мг/мл, 100 мл - бутылки (1) - ящики картонные (для стационаров) </t>
  </si>
  <si>
    <t xml:space="preserve">ЛП-№(001297)-(РГ-RU) 
27.02.2023 25-7-4243990-ОПР-изм </t>
  </si>
  <si>
    <t xml:space="preserve">Вл.Вып.к.Перв.Уп.Втор.Уп.Пр.Общество с ограниченной ответственностью "Авексима Сибирь", Россия (4205051780); </t>
  </si>
  <si>
    <t xml:space="preserve">Метронидазол, раствор для инфузий, 5 мг/мл, 100 мл - контейнер (1) - пакет </t>
  </si>
  <si>
    <t xml:space="preserve">Вл.Вып.к.Перв.Уп.Втор.Уп.Пр.Юник Фармасьютикал Лабораториз (Отделение фирмы Дж.Б.Кемикалс энд Фармасьютикалс Лтд), Индия (AAACJ1482G); </t>
  </si>
  <si>
    <t xml:space="preserve">Метрогил, раствор для инфузий, 5 мг/мл, 100 мл - флаконы (1) - пачки картонные </t>
  </si>
  <si>
    <t xml:space="preserve">Метронидазол, раствор для инфузий, 5 мг/мл, 100 мл - бутылка (1) - пачка картонная </t>
  </si>
  <si>
    <t xml:space="preserve">ЛП-005479 
15.08.2022 25-7-4222083-изм </t>
  </si>
  <si>
    <t xml:space="preserve">Метронидазол, раствор для инфузий, 5 мг/мл, 100 мл - контейнер (72) - ящик картонный (для стационаров) </t>
  </si>
  <si>
    <t xml:space="preserve">Р N003078/01 
05.05.2022 442/20-22 </t>
  </si>
  <si>
    <t xml:space="preserve">Вл.Общество с ограниченной ответственностью "Эдвансд Фармасьютикалс" (ООО "Эдвансд Фарма"), Россия (3120099445); Вып.к.Перв.Уп.Втор.Уп.Пр.Общество с ограниченной ответственностью "Эдвансд Пермь" (ООО "Эдвансд Пермь"), Россия (5904167958); </t>
  </si>
  <si>
    <t xml:space="preserve">Метронидазол Эдвансд, раствор для инфузий, 5 мг/мл, 100 мл - бутылка (1) - пачка картонная </t>
  </si>
  <si>
    <t xml:space="preserve">ЛП-007245 
14.04.2022 340/20-22 </t>
  </si>
  <si>
    <t xml:space="preserve">Эльпасол-солофарм, раствор для инфузий ~, 5 мг/мл, 100 мл - флакон (36) - короб картонный (для стационаров) </t>
  </si>
  <si>
    <t xml:space="preserve">ЛП-007309 
22.10.2021 (972/20-21) </t>
  </si>
  <si>
    <t xml:space="preserve">Вл.ООО "Джодас Экспоим", Россия (7723733387); Вып.к.Перв.Уп.Пр.Ла Кэр Фарма Лимитед, Индия (10AYAPR4037Q1ZA); Втор.Уп.Джодас Экспоим Пвт.Лтд, Индия (36AABCJ8653L1Z3); </t>
  </si>
  <si>
    <t xml:space="preserve">Метролакэр, раствор для инфузий, 5 мг/мл, 100 мл - флаконы полиэтиленовые (1) - пачки картонные </t>
  </si>
  <si>
    <t xml:space="preserve">Общество с ограниченной ответственностью "Производственно-фармацевтическая компания "Пребенд" (ООО "ПФК "Пребенд"), Россия </t>
  </si>
  <si>
    <t xml:space="preserve">Метронидазол, раствор для инфузий 5 мг/мл, 100 мл - флаконы (1) - пачки картонные </t>
  </si>
  <si>
    <t xml:space="preserve">ЛСР-009319/08 
22.12.2020 (722/20-20-ОПР) 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</si>
  <si>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</si>
  <si>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 xml:space="preserve">Метронидазол, раствор для инфузий, 5 мг/мл, 100 мл - флаконы полиэтиленовые (1) - </t>
  </si>
  <si>
    <t xml:space="preserve">Р N002063/02 
22.12.2020 (722/20-20-ОПР) </t>
  </si>
  <si>
    <t xml:space="preserve">Вл.Вып.к.Перв.Уп.Втор.Уп.Пр.Ахлкон Парентералс (Индия) Лимитед, Индия; </t>
  </si>
  <si>
    <t>Метронидазол раствор для инфузий, 5 мг/мл, 100 мл - флаконы полиэтиленовые (1)  - пачки картонные</t>
  </si>
  <si>
    <t>П N012969/01 22.12.2020 
 (722/20-20-ОПР)</t>
  </si>
  <si>
    <t>не введен в ГО</t>
  </si>
  <si>
    <t xml:space="preserve">Вл.Аквариус Энтерпрайзис, Индия; Вып.к.Перв.Уп.Втор.Уп.Пр.Аквариус Энтерпрайзес, Индия; </t>
  </si>
  <si>
    <t xml:space="preserve">Метронидазол, раствор для инфузий, 5 мг/мл, 100 мл - флаконы полиэтиленовые (100) - коробки картонные </t>
  </si>
  <si>
    <t xml:space="preserve">П N012706/01 
22.12.2020 (722/20-20-ОПР) </t>
  </si>
  <si>
    <t xml:space="preserve">Вл.Орхид Хелскэр (подразделение Орхид Кемикалс энд Фармасьютикалс Лтд), ~; Вып.к.Перв.Уп.Втор.Уп.Пр.Орхид Хелскэр (подразделение Орхид Кемикалз энд Фармасьютикалз Лтд), Индия; </t>
  </si>
  <si>
    <t xml:space="preserve">Метронидазол, раствор для инфузий, 5 мг/мл, 100 мл - флаконы полиэтиленовые (1) - пакеты (1) - пачки картонные </t>
  </si>
  <si>
    <t xml:space="preserve">П N014878/01-2003
22.12.2020 (722/20-20-ОПР)  </t>
  </si>
  <si>
    <t xml:space="preserve">П N011666/01 
22.12.2020 (722/20-20-ОПР) </t>
  </si>
  <si>
    <t xml:space="preserve">Вл.Вып.к.Перв.Уп.Втор.Уп.Пр.Оцука Фармасьютикал Индия Прайвит Лимитед, Индия (24AAFCC0602G1ZD); </t>
  </si>
  <si>
    <t xml:space="preserve">Бацимекс, раствор для инфузий, 5 мг/мл, 100 мл - флаконы полиэтиленовые (1) - пачки картонные </t>
  </si>
  <si>
    <t xml:space="preserve">ЛСР-005201/09 
22.12.2020 (722/20-20-ОПР) 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</si>
  <si>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</si>
  <si>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Метронидазол, раствор для инфузий, 5 мг/мл, 100 мл - контейнеры полимерные с 2 портами (1) - мешки полимерные (50) - ящики картонные (для стационаров) </t>
  </si>
  <si>
    <t>Метронидазол</t>
  </si>
  <si>
    <t xml:space="preserve">ЛП-003033 
22.12.2020 (720/20-20-ОПР) </t>
  </si>
  <si>
    <t xml:space="preserve">Вл.Алкем Лабораториз Лтд, Индия; Вып.к.Перв.Уп.Втор.Уп.Пр.Алкем Лабораториз Лтд, Индия; </t>
  </si>
  <si>
    <t xml:space="preserve">Метрон, раствор для инфузий, 5 мг/мл, 100 мл - флаконы (50) - короб картонный (для стационаров) </t>
  </si>
  <si>
    <t xml:space="preserve">П N014437/01 
21.12.2020 (685/20-20-ОПР) </t>
  </si>
  <si>
    <t xml:space="preserve">Метронидазол, раствор для инфузий, 5 мг/мл, 100 мл - флакон (72) - ящик картонный (для стационаров) </t>
  </si>
  <si>
    <t xml:space="preserve">ЛП-004934 
18.12.2020 (663/20-20-ОПР) </t>
  </si>
  <si>
    <t xml:space="preserve">Вл.ЗАО "Ист-Фарм", Россия; 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</si>
  <si>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Метронидазол, раствор для инфузий, 5 мг/мл, 100 мл - бутылки (1) - ящики картонные </t>
  </si>
  <si>
    <t xml:space="preserve">ЛП-001517 
18.12.2020 (649/20-20-ОПР) 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</si>
  <si>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</si>
  <si>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 xml:space="preserve">Метронидазол, раствор для инфузий, 0.5%, 100 мл - флаконы (1) - пачки картонные </t>
  </si>
  <si>
    <t xml:space="preserve">ЛП-002001 
27.12.2023 2015/1/20-23/ОС </t>
  </si>
  <si>
    <t xml:space="preserve">Метронидазол, раствор для инфузий, 5 мг/мл, 100 мл - контейнеры (1) - пакеты металлизированные </t>
  </si>
  <si>
    <t xml:space="preserve">ЛП-000948 
27.12.2023 2015/1/20-23/ОС </t>
  </si>
  <si>
    <t xml:space="preserve">ЛП-002746 
27.12.2023 2015/1/20-23/ОС </t>
  </si>
  <si>
    <t xml:space="preserve">Метронидазол, раствор для инфузий, 5 мг/мл, 100 мл - бутылки (1) - пачки картонные </t>
  </si>
  <si>
    <t xml:space="preserve">ЛП-003894 
25.12.2023 25-7-4273385-ОПР-изм </t>
  </si>
  <si>
    <t xml:space="preserve">П N013902/01 
21.12.2023 1987/1/20-23/ОС </t>
  </si>
  <si>
    <t xml:space="preserve">ЛП-№(001793)-(РГ-RU) 
21.12.2023 1987/1/20-23/ОС </t>
  </si>
  <si>
    <t xml:space="preserve">ЛП-№(000576)-(РГ-RU) 
21.12.2023 1987/1/20-23/ОС </t>
  </si>
  <si>
    <t xml:space="preserve">ЛП-004762 
20.11.2023 1755/20-23 </t>
  </si>
  <si>
    <t xml:space="preserve">ЭЛЬПАСОЛ® солофарм , раствор для инфузий ~, 5 мг/мл, 100 мл - флакон (36) - короб картонный (для стационаров) </t>
  </si>
  <si>
    <t xml:space="preserve">ЛП-№(003361)-(РГ-RU) 
16.11.2023 25-7-4269606-изм </t>
  </si>
  <si>
    <t xml:space="preserve">КП
Вх. № 1001/1 От 25.01.24
</t>
  </si>
  <si>
    <t xml:space="preserve">КП
Вх. № 1001/2 От 25.01.24
</t>
  </si>
  <si>
    <t xml:space="preserve">КП
Вх. № 100131 От 25.01.24
</t>
  </si>
  <si>
    <t>АМБРОКСОЛ</t>
  </si>
  <si>
    <t>21.20.10.255-000002-1-00324-0000000000000</t>
  </si>
  <si>
    <t>РАСТВОР ДЛЯ ПРИЕМА ВНУТРЬ И ИНГАЛЯЦИЙ ; дозировка: 7.5 мг/мл ;100 мл*</t>
  </si>
  <si>
    <t>21.20.10.134-000008-1-00017-0000000000000</t>
  </si>
  <si>
    <t>ИБУПРОФЕН</t>
  </si>
  <si>
    <t>СУСПЕНЗИЯ ДЛЯ ПРИЕМА ВНУТРЬ ; дозировка: 20 мг/мл  100 мл*</t>
  </si>
  <si>
    <t>РАСТВОР ДЛЯ ВНУТРИВЕННОГО ВВЕДЕНИЯ ; дозировка: 400 мг/мл 10 мл*</t>
  </si>
  <si>
    <t>21.20.10.221-000010-1-00196-0000000000000</t>
  </si>
  <si>
    <t>КАЛЬЦИЯ ГЛЮКОНАТ</t>
  </si>
  <si>
    <t>21.20.10.121-000010-1-00033-0000000000000</t>
  </si>
  <si>
    <t>РАСТВОР ДЛЯ ВНУТРИВЕННОГО И ВНУТРИМЫШЕЧНОГО ВВЕДЕНИЯ ; дозировка: 100 мг/мл  10 мл*</t>
  </si>
  <si>
    <t>АЗИТРОМИЦИН</t>
  </si>
  <si>
    <t>21.20.10.191-000006-1-00039-0000000000000</t>
  </si>
  <si>
    <t>шт</t>
  </si>
  <si>
    <t>мг</t>
  </si>
  <si>
    <t>ЦЕФТРИАКСОН</t>
  </si>
  <si>
    <t>ПОРОШОК ДЛЯ ПРИГОТОВЛЕНИЯ РАСТВОРА ДЛЯ ВНУТРИВЕННОГО И ВНУТРИМЫШЕЧНОГО ВВЕДЕНИЯ ; дозировка: 1000 мг</t>
  </si>
  <si>
    <t>21.20.10.191-000015-1-00127-0000000000000</t>
  </si>
  <si>
    <t>ГИДРОКОРТИЗОН+ОКСИТЕТРАЦИКЛИН</t>
  </si>
  <si>
    <t>МАЗЬ ДЛЯ НАРУЖНОГО ПРИМЕНЕНИЯ ; дозировка: 10 мг+30 мг/г</t>
  </si>
  <si>
    <t>21.20.10.157-000002-1-00023-0000000000000</t>
  </si>
  <si>
    <t>г</t>
  </si>
  <si>
    <t>Нет</t>
  </si>
  <si>
    <t>МАЗЬ ДЛЯ НАРУЖНОГО ПРИМЕНЕНИЯ ; дозировка: 40 мг+7.5 мг/г</t>
  </si>
  <si>
    <t>ДИОКСОМЕТИЛТЕТРАГИДРОПИРИМИДИН+ХЛОРАМФЕНИКОЛ</t>
  </si>
  <si>
    <t>21.20.10.156-000035-1-00069-0000000000000</t>
  </si>
  <si>
    <t>ОМЕПРАЗОЛ</t>
  </si>
  <si>
    <t>ЛИОФИЛИЗАТ ДЛЯ ПРИГОТОВЛЕНИЯ РАСТВОРА ДЛЯ ВНУТРИВЕННОГО ВВЕДЕНИЯ ; дозировка: 40 мг</t>
  </si>
  <si>
    <t>21.20.10.112-000001-1-00070-0000000000000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</si>
  <si>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</si>
  <si>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 xml:space="preserve">Амброксол, раствор для приема внутрь и ингаляций, 7.5 мг/мл, 100 мл - флаконы (1) / в комплекте с мерным стаканчиком или мерной ложкой / - пачки картонные </t>
  </si>
  <si>
    <t xml:space="preserve">Вл.А.Наттерманн энд Сие. ГмбХ, Германия (DE811160062); Вып.к.Перв.Уп.Втор.Уп.Пр.Институт де Ангели С.р.Л., Италия (IT10274200152); </t>
  </si>
  <si>
    <t xml:space="preserve">Лазолван, раствор для приема внутрь и ингаляций, 7.5 мг/мл, 100 мл - флакон-капельница (1) / в комплекте с мерным стаканчиком / - пачка картонная </t>
  </si>
  <si>
    <t xml:space="preserve">Вл.Общество с ограниченной ответственностью "Формула-ФР" (ООО "Формула-ФР"), Россия (7719757138);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</si>
  <si>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ЛП-006520 
12.10.2021 (909/20-21) </t>
  </si>
  <si>
    <t xml:space="preserve">Вл.Тева Фармацевтические Предприятия Лтд, Израиль (557410149); Вып.к.Перв.Уп.Втор.Уп.Пр.Меркле ГмбХ, Германия; </t>
  </si>
  <si>
    <t xml:space="preserve">Амбробене, раствор для приема внутрь и ингаляций, 7.5 мг/мл, 100 мл - флакон-капельницы (1) - пачка картонная ( в комплекте с мерным стаканчиком) </t>
  </si>
  <si>
    <t xml:space="preserve">П N014731/02 
27.11.2020 500/20-20-ОПР </t>
  </si>
  <si>
    <t xml:space="preserve">Вл.Вып.к.Перв.Уп.Втор.Уп.Пр.Закрытое Акционерное Общество "ЭВАЛАР" (ЗАО "ЭВАЛАР"), Россия (2227000087); </t>
  </si>
  <si>
    <t xml:space="preserve">ОРВИС Бронхо Амброксол, раствор для приема внутрь и ингаляций, 7.5 мг/мл, 50 мл - бутылки (1) / в комплекте с стаканом мерным / - пачки картонные </t>
  </si>
  <si>
    <t xml:space="preserve">ЛП-004198
27.11.2020 500/20-20-ОПР  </t>
  </si>
  <si>
    <t xml:space="preserve">Бераксол-СОЛОфарм, раствор для приема внутрь и ингаляций, 7.5 мг/мл, 100 мл - флакон (1) / в комплекте со стаканом мерным / - пачка картонная </t>
  </si>
  <si>
    <t xml:space="preserve">ЛП-004415 
27.11.2020 500/20-20-ОПР 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</si>
  <si>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Россия; </t>
  </si>
  <si>
    <t xml:space="preserve">Амброксол, раствор для приема внутрь и ингаляций, 7.5 мг/мл, 40 мл - флаконы (1) / в комплекте с мерным стаканчиком или мерной ложечкой / - пачки картонные </t>
  </si>
  <si>
    <t xml:space="preserve">ЛП-004930 
27.11.2020 500/20-20-ОПР </t>
  </si>
  <si>
    <t xml:space="preserve">Вл.Вып.к.Перв.Уп.Втор.Уп.Пр.Акционерное общество "ВЕРТЕКС" (АО "ВЕРТЕКС"), Россия (7810180435); </t>
  </si>
  <si>
    <t xml:space="preserve">Амброксол-ВЕРТЕКС, раствор для приема внутрь и ингаляций, 7.5 мг/мл, 100 мл - флаконы (1) - пачки картонные </t>
  </si>
  <si>
    <t xml:space="preserve">ЛП-005580 
27.11.2020 500/20-20-ОПР </t>
  </si>
  <si>
    <t xml:space="preserve">Вл.Вып.к.Перв.Уп.Втор.Уп.Пр.ОАО "Марбиофарм", Россия (1215001662); </t>
  </si>
  <si>
    <t xml:space="preserve">Амброксол, раствор для приема внутрь и ингаляций, 7.5 мг/мл, 50 мл - флаконы (1) - пачки картонные </t>
  </si>
  <si>
    <t xml:space="preserve">ЛП-005658 
27.11.2020 500/20-20-ОПР </t>
  </si>
  <si>
    <t xml:space="preserve">ЛП-№(003645)-(РГ-RU) 
25.01.2024 25-7-4272915-ОПР-изм </t>
  </si>
  <si>
    <t xml:space="preserve">Вл.Общество с ограниченной ответственностью "Герта" (ООО "Герта"), Россия (7806561646); Вып.к.Перв.Уп.Втор.Уп.Пр.Общество с ограниченной ответственностью "Гротекс" (ООО "Гротекс"), Россия (7814459396); </t>
  </si>
  <si>
    <t xml:space="preserve">Броксил, раствор для приема внутрь и ингаляций ~, 7.5 мг/мл, 100 мл - флакон (1) / в комплекте с мерным стаканом / - пачка картонная </t>
  </si>
  <si>
    <t xml:space="preserve">ЛП-№(002781)-(РГ-RU) 
23.11.2023 25-7-4269604-изм </t>
  </si>
  <si>
    <t xml:space="preserve">П N016159/01 
07.11.2023 1689/20-23 </t>
  </si>
  <si>
    <t xml:space="preserve">Вл.Тева Фармацевтические Предприятия Лтд, Израиль (557410149); Вып.к.Перв.Уп.Втор.Уп.Пр.Меркле ГмбХ, Германия (239707564); </t>
  </si>
  <si>
    <t xml:space="preserve">Амбробене, раствор для приема внутрь и ингаляций, 7.5 мг/мл, 100 мл - флакон-капельницы (1) - пачки картонные </t>
  </si>
  <si>
    <t xml:space="preserve">ЛП-№(002696)-(РГ-RU) 
11.09.2023 25-7-4263422-изм </t>
  </si>
  <si>
    <t xml:space="preserve">Вл.Вып.к.Перв.Уп.Втор.Уп.Пр.Общество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</si>
  <si>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ЛП-№(002076)-(РГ-RU) 
14.07.2023 25-7-4257377-изм </t>
  </si>
  <si>
    <t xml:space="preserve">Бераксол-СОЛОфарм, раствор для приема внутрь и ингаляций ~, 7.5 мг/мл, 100 мл - флакон (1) / в комплекте со стаканом мерным / - пачка картонная </t>
  </si>
  <si>
    <t xml:space="preserve">ЛП-№(001515)-(РГ-RU) 
27.03.2023 25-7-4246801-ОПР-изм </t>
  </si>
  <si>
    <t xml:space="preserve">ЛП-002785 
22.03.2023 25-7-4246424-ОПР-изм </t>
  </si>
  <si>
    <t xml:space="preserve">Вл.Акционерное общество "ЭРКАФАРМ" (АО "ЭРКАФАРМ"), Россия, Россия (7701047916);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</si>
  <si>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Амброксол, раствор для приема внутрь и ингаляций, 7.5 мг/мл, 100 мл - флаконы (1) / в комплекте с мерной ложкой / - пачки картонные </t>
  </si>
  <si>
    <t xml:space="preserve">ЛП-008381 
07.03.2023 230/20-23 </t>
  </si>
  <si>
    <t xml:space="preserve">Вл.Обновление ПФК ЗАО, Россия; Вып.к.Перв.Уп.Втор.Уп.Пр.ЗАО "Производственная фармацевтическая компания Обновление" (ЗАО "ПФК Обновление"), Россия; </t>
  </si>
  <si>
    <t>Глюкоза буфус раствор для внутривенного введения, 400 мг/мл, 10 мл - ампулы пластиковые (10)  - пачки картонные</t>
  </si>
  <si>
    <t>Глюкоза-Эском раствор раствор для внутривенного введения, 400 мг/мл, 10 мл - стеклянная ампула (10)  - пачка картонная</t>
  </si>
  <si>
    <t xml:space="preserve">Вл.Биннофарм ЗАО, Россия; Вып.к.Перв.Уп.Втор.Уп.Пр.Закрытое акционерное общество "Биннофарм", Россия; </t>
  </si>
  <si>
    <t>Глюкоза раствор для внутривенного введения, 40%, 10 мл - ампулы (5)  - упаковки ячейковые контурные (2)-пачки картонные</t>
  </si>
  <si>
    <t>ЛСР-005075/09 16.12.2020 
 (573/20-20-ОПР)</t>
  </si>
  <si>
    <t xml:space="preserve">Вл.Биосинтез ОАО, Россия; Вып.к.Перв.Уп.Втор.Уп.Пр.ОАО "Биосинтез", Россия; </t>
  </si>
  <si>
    <t>Глюкоза раствор для внутривенного введения, 400 мг/мл, 10 мл - ампулы (5)  - упаковки ячейковые контурные (2) - пачки картонные</t>
  </si>
  <si>
    <t>Р N001631/01 16.12.2020 
 (573/20-20-ОПР)</t>
  </si>
  <si>
    <t xml:space="preserve">Вл.ООО Фармацевтическая компания "Славянская аптека", Россия; Вып.к.Перв.Уп.Втор.Уп.Пр.Славянская аптека ООО, Россия; </t>
  </si>
  <si>
    <t>Глюкоза раствор для внутривенного введения, 40%, 10 мл - ампулы (10)  - пачки картонные</t>
  </si>
  <si>
    <t>ЛП-002299 16.12.2020 
 (573/20-20-ОПР)</t>
  </si>
  <si>
    <t xml:space="preserve">Вл.Открытое акционерное общество "Фармасинтез", Россия (3810023308); Вып.к.Перв.Уп.Втор.Уп.Пр.ОАО "Фармасинтез", Россия; </t>
  </si>
  <si>
    <t>Глюкоза раствор для внутривенного введения, 400 мг/мл, 10 мл - ампулы (10)  - пачки картонные</t>
  </si>
  <si>
    <t>ЛП-002656 16.12.2020 
 (573/20-20-ОПР)</t>
  </si>
  <si>
    <t xml:space="preserve">Вл.Общество с ограниченной ответственностью "Гротекс" (ООО "Гротекс"), Россия (7814459396); Вып.к.Перв.Уп.Втор.Уп.Пр.Общество с ограниченной ответственностью "Гротекс" (ООО "Гротекс"), Россия; </t>
  </si>
  <si>
    <t>ЛП-002858 16.12.2020 
 (573/20-20-ОПР)</t>
  </si>
  <si>
    <t xml:space="preserve">Вл.Общество с ограниченной ответственностью "Атолл", Россия; Вып.к.Перв.Уп.Втор.Уп.Пр.ООО "Озон", Россия&amp;#x0D;
445351, Самарская обл., г. Жигулевск, &amp;#x0D;
ул. Песочная, д. 11, ~; </t>
  </si>
  <si>
    <t>Глюкоза раствор для внутривенного введения, 400 мг/мл, 10 мл - ампулы (10)  / в комплекте с ножом ампульным или скарификатором, если необходим для ампул данного типа / - пачки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</si>
  <si>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</si>
  <si>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Глюкоза раствор для внутривенного введения, 400 мг/мл, 10 мл - ампулы (10)  / в комплекте с ножом ампульным или скарификатором, если необходим для ампул данного типа / - коробки картонные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</si>
  <si>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</si>
  <si>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Глюкоза, раствор для внутривенного введения, 40%, 10 мл - ампулы (10) - пачки картонные </t>
  </si>
  <si>
    <t xml:space="preserve">ЛСР-008846/10 
14.12.2023 1936/20-23/ОС-подтв </t>
  </si>
  <si>
    <t xml:space="preserve">Р N000855/01 
14.12.2023 1936/20-23/ОС-подтв </t>
  </si>
  <si>
    <t xml:space="preserve">Р N001862/02 
14.12.2023 1936/20-23/ОС-подтв </t>
  </si>
  <si>
    <t xml:space="preserve">Глюкоза, раствор для внутривенного введения, 400 мг/мл, 10 мл - ампулы (10) - пачки картонные </t>
  </si>
  <si>
    <t xml:space="preserve">Глюкоза, раствор для внутривенного введения, 400 мг/мл, 10 мл - ампула (100) - пачка картонная </t>
  </si>
  <si>
    <t xml:space="preserve">ЛП-№(002972)-(РГ-RU) 
27.10.2023 25-7-4267744-изм </t>
  </si>
  <si>
    <t xml:space="preserve">ЛСР-000552/09 
11.08.2023 1121/20-23 </t>
  </si>
  <si>
    <t xml:space="preserve">ЛСР-007581/08 
18.07.2023 999/20-23 </t>
  </si>
  <si>
    <t>ЛП-002184 
16.12.2020  (573/20-20-ОПР)</t>
  </si>
  <si>
    <t xml:space="preserve">ЛП-002299 
16.12.2020 (573/20-20-ОПР) </t>
  </si>
  <si>
    <t xml:space="preserve">Амброксол, раствор для приема внутрь и ингаляций, 7.5 мг/мл, 100 мл - флаконы (1) - пачки картонные ОРВИС® Бронхо Амброксол ,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</si>
  <si>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</si>
  <si>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Вл.Вып.к.Перв.Уп.Втор.Уп.Пр.Акционерное общество "Татхимфармпрепараты" (АО "Татхимфармпрепараты" ), Россия (1658047200); </t>
  </si>
  <si>
    <t xml:space="preserve">Вл.ООО "АЛВИЛС", Россия (7722176486); Вып.к.Перв.Уп.Втор.Уп.Пр.АО "Кировская фармацевтическая фабрика", Россия (4345137451); </t>
  </si>
  <si>
    <t xml:space="preserve">Вл.Рекитт Бенкизер Хелскэр Интернешнл Лтд, Великобритания (7710463461); Вып.к.Перв.Уп.Втор.Уп.Пр.Рекитт Бенкизер Хелскэр (Великобритания) Лимитед, Великобритания (7710463461); </t>
  </si>
  <si>
    <t xml:space="preserve">Вл.Вып.к.Перв.Уп.Втор.Уп.Пр.ВЕТПРОМ АД, Болгария (0000000000); </t>
  </si>
  <si>
    <t xml:space="preserve">Вл.Вып.к.Перв.Уп.Втор.Уп.Пр.Открытое акционерное общество "Фармстандарт-Лексредства" (ОАО "Фармстандарт-Лексредства"), Россия (4631002737); </t>
  </si>
  <si>
    <t xml:space="preserve">Вл.Дансон-БГ, Болгария (203612570); Вып.к.Перв.Уп.Втор.Уп.Пр.ВЕТПРОМ АД, Болгария (0000000000); </t>
  </si>
  <si>
    <t xml:space="preserve">Вл.Втор.Уп.Берлин-Хеми АГ, Германия (DE 137 202 433); Вып.к.Перв.Уп.Пр.Лабораториос Алькала Фарма, С.Л., Испания (ESB28059012); 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</si>
  <si>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</si>
  <si>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 xml:space="preserve">Вл.Закрытое акционерное общество "ЭКОлаб", Россия; Вып.к.Перв.Уп.Втор.Уп.Пр.Закрытое акционерное общество "ЭКОлаб" (ЗАО "ЭКОлаб"), Россия; </t>
  </si>
  <si>
    <t>Ибупрофен суспензия для приема внутрь для детей [со вкусом апельсина], 100 мг/5 мл, 100 мл - флаконы (1)  / в комплекте с мерным стаканчиком или мерной ложкой / - пачки картонные</t>
  </si>
  <si>
    <t>ЛП-006548 13.11.2023 
1719/1/20-23/ОС-подтв</t>
  </si>
  <si>
    <t>Ибупрофен суспензия для приема внутрь [для детей], 100 мг/5 мл, 100 мл - флакон (1)  / в комплекте с мерным стаканчиком / - пачка картонная</t>
  </si>
  <si>
    <t>ЛП-004270 13.11.2023 
1719/1/20-23/ОС-подтв</t>
  </si>
  <si>
    <t>Ибупрофен суспензия для приема внутрь [для детей], 100 мг/5 мл, 100 мл - флаконы (1)  / в комплекте с мерным стаканчиком или мерной ложкой, или дозирующим шприцем / - пачки картонные</t>
  </si>
  <si>
    <t>ЛП-005833 13.11.2023 
1719/1/20-23/ОС-подтв</t>
  </si>
  <si>
    <t>Нурофен® для детей суспензия для приема внутрь, 100 мг/5 мл, 100 мл - флаконы (1)  / в комплекте с шприцем-дозатором / - коробка картонная</t>
  </si>
  <si>
    <t>П N014745/01 13.11.2023 
1719/1/20-23/ОС-подтв</t>
  </si>
  <si>
    <t>Ибупрофен ВП суспензия для приема внутрь, 100 мг/5 мл, 100 мл - флаконы (1)  - пачки картонные</t>
  </si>
  <si>
    <t>ЛП-008016 13.11.2023 
1719/1/20-23/ОС-подтв</t>
  </si>
  <si>
    <t>Ибупрофен суспензия для приема внутрь для детей [с ароматом клубники], 100 мг/5 мл, 100 г - флаконы (1)  / в комплекте с мерным шприцем / - пачки картонные</t>
  </si>
  <si>
    <t>ЛП-006226 24.10.2023 
1601/20-23</t>
  </si>
  <si>
    <t>Ибупрофен-АКОС суспензия для приема внутрь для детей [с ароматом груши], 100 мг/5 мл, 100 мл - флакон (1)  / в комплекте с ложкой дозировочной / - пачка картонная</t>
  </si>
  <si>
    <t>ЛП-№(000526)-(РГ-RU) 10.10.2023 
25-7-4265237-изм</t>
  </si>
  <si>
    <t>Ибупрофен суспензия для приема внутрь для детей [с ароматом клубники], 100 мг/5 мл, 150 мл - флаконы (1)  - пачка  картонная</t>
  </si>
  <si>
    <t>ЛП-008791 20.09.2023 
1412/20-23</t>
  </si>
  <si>
    <t>Нурофактор суспензия для приема внутрь для детей [с ароматом клубники], 100 мг/5 мл, 100 мл - флаконы (1)  - пачки картонные</t>
  </si>
  <si>
    <t>ЛП-005401 08.08.2023 
1102/20-23</t>
  </si>
  <si>
    <t>Ибупирин Кидс суспензия для приема внутрь [для детей], 100 мг/5 мл, 100 мл - флаконы (1)  / в комплекте со шприцем-дозатором / - пачки картонные</t>
  </si>
  <si>
    <t>ЛП-008110 28.03.2023 
348/20-23</t>
  </si>
  <si>
    <t>Бумидол® суспензия для приема внутрь для детей [со вкусом клубники], 100 мг/5 мл, 100 мл - флакон (1)  / в комплекте с мерным шприцем / - пачка картонная</t>
  </si>
  <si>
    <t>ЛП-№(001371)-(РГ-RU) 20.02.2023 
25-7-4243142-ОПР-изм</t>
  </si>
  <si>
    <t>МИГ® для малышей суспензия для приема внутрь, 100 мг/5 мл, 100 мл - флакон (1)  / шприц-дозатор / - пачка  картонная</t>
  </si>
  <si>
    <t>ЛП-004235 21.06.2022 
25-7-4214287-изм</t>
  </si>
  <si>
    <t>Ибупрофен-АКОС суспензия для приема внутрь для детей [с ароматом апельсина], 100 мг/5 мл, 100 мл - флаконы (1)  / в комплекте с ложкой дозировочной / - пачки картонные</t>
  </si>
  <si>
    <t>ЛП-004917 26.11.2021 
 (1191/20-21</t>
  </si>
  <si>
    <t>Ибупрофен суспензия для приема внутрь (для детей), 100 мг/5 мл, 100 мл - флаконы оранжевого стекла (1)  / с мерной ложкой / - пачки картонные</t>
  </si>
  <si>
    <t>ЛП-001651 03.09.2020 
 359/20-20-ОПР</t>
  </si>
  <si>
    <t xml:space="preserve">Вл.ООО "Трим", Россия; Вып.к.Перв.Уп.Втор.Уп.Пр.ФКП "Армавирская биофабрика", Россия (2343003392); </t>
  </si>
  <si>
    <t>Б.Браун Мельзунген АГ - Германия</t>
  </si>
  <si>
    <t xml:space="preserve">Вл.Общество с ограниченной ответственностью "Атолл" (ООО "Атолл"), Россия (6345021323); Пр.ООО "Озон", Россия; Перв.Уп.Втор.Уп.ООО "Озон", Россия; Вып.к.ООО "Озон",, Россия; </t>
  </si>
  <si>
    <t>Кальция глюконат раствор для внутривенного и внутримышечного введения, 100 мг/мл, 10 мл - стеклянная ампула (10)  - пачка картонная</t>
  </si>
  <si>
    <t>ЛСР-007580/08 19.09.2023 
1402/20-23</t>
  </si>
  <si>
    <t>Кальция глюконат раствор для внутривенного и внутримышечного введения, 100 мг/мл, 10 мл - ампулы (10)  - пачки картонные</t>
  </si>
  <si>
    <t>ЛП-№(001557)-(РГ-RU) 15.05.2023 
25-7-4251782-ОПР-изм</t>
  </si>
  <si>
    <t>Кальция глюконат стабилизированный раствор для внутривенного и внутримышечного введения, 100 мг/мл, 10 мл - ампулы (10)  - коробки картонные</t>
  </si>
  <si>
    <t>ЛП-004114 02.05.2023 
601/20-23</t>
  </si>
  <si>
    <t>Кальция глюконат-СОЛОфарм раствор для внутривенного и внутримышечного введения, 100 мг/мл, 10 мл - ампула (10)  - пачка картонная</t>
  </si>
  <si>
    <t>ЛП-№(001005)-(РГ-RU) 12.12.2022 
25-7-4236095-изм</t>
  </si>
  <si>
    <t>Кальция глюконат-СОЛОфарм раствор для внутривенного и внутримышечного введения, 100 мг/мл, 10 мл - ампула (10)  - пачка  картонная</t>
  </si>
  <si>
    <t>ЛП-004435 27.10.2022 
1363/20-22</t>
  </si>
  <si>
    <t>Кальция глюконат раствор для внутривенного и внутримышечного введения, 100 мг/мл, 10 мл - ампулы (10)  - коробки картонные</t>
  </si>
  <si>
    <t>ЛСР-005096/10 13.10.2021 
 (20-4-4187826-ОПР-изм)</t>
  </si>
  <si>
    <t>Кальция глюконат раствор для внутривенного и внутримышечного введения, 100 мг/мл, 10 мл - ампулы (10)  /  / - пачки картонные</t>
  </si>
  <si>
    <t>ЛП-000168 18.12.2020 
 (616/20-20-ОПР)</t>
  </si>
  <si>
    <t>Кальция глюконат Б.Браун раствор для внутривенного и внутримышечного введения 100 мг/мл, 10 мл - ампулы (20) - пачки  картонные</t>
  </si>
  <si>
    <t>ЛП-000962 18.12.2020 
 (636/20-20-ОПР)</t>
  </si>
  <si>
    <t>Р N000140/0117.12.2020 
 (576/20-20-ОПР)</t>
  </si>
  <si>
    <t xml:space="preserve">Вл.Вып.к.Перв.Уп.Втор.Уп.Пр.Юник Фармасьютикал Лабораториз (Отделение фирмы "Дж.Б.Кемикалс энд Фармасьютикалс Лтд"), Индия (AAACJ1482G); </t>
  </si>
  <si>
    <t xml:space="preserve">Вл.Плива Хрватска д.о.о., Республика Хорватия (44205501677); Вып.к.Перв.Уп.Втор.Уп.Пр.Плива Хрватска д.о.о., Республика Хорватия (44205501677); </t>
  </si>
  <si>
    <t xml:space="preserve">Вл.Акционерное общество "Отисифарм" (АО "Отисифарм"), Россия (5047149534); Вып.к.Перв.Уп.Втор.Уп.Пр.Акционерное общество "Отисифарм Про"  (АО "Отисифарм Про"), Россия, Россия (3906398964); </t>
  </si>
  <si>
    <t xml:space="preserve">Вл.Вып.к.Перв.Уп.Втор.Уп.Пр.Общество с ограниченной ответственностью "Озон" (ООО "Озон"), Россия (6345002063); </t>
  </si>
  <si>
    <t xml:space="preserve">Вл.Акционерное общество "АЛИУМ" (АО "АЛИУМ"), Россия (5077009710); Перв.Уп.Втор.Уп.Пр.Акционерное общество "АЛИУМ" (АО "АЛИУМ"), Россия (5077009710); Вып.к.Акционерное общество "АЛИУМ" (АО "АЛИУМ"), Россия (5077009710); </t>
  </si>
  <si>
    <t xml:space="preserve">Вл.Дживдхара Фарма Прайват Лимитед, Индия, Индия (BPLJ04625F); Вып.к.Перв.Уп.Втор.Уп.Пр.Общество с ограниченной ответственностью "РОЗЛЕКС ФАРМ" (ООО "РОЗЛЕКС ФАРМ"), Россия (6911021581); </t>
  </si>
  <si>
    <t xml:space="preserve">Вл.Вып.к.Перв.Уп.Втор.Уп.Хемофарм А.Д., Сербия (102037788); Пр.Хемофарм А.Д. Вршац, отделение Производственная площадка Шабац, Сербия (102037788);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</si>
  <si>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</si>
  <si>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Сумамед капсулы, 250 мг, 6 шт. - блистеры (1)  - пачки картонные</t>
  </si>
  <si>
    <t>Азитромицин-АКОС капсулы, 250 мг, 6 шт. - контурная ячейковая упаковка (1)  - пачка картонная</t>
  </si>
  <si>
    <t>Азитрокс капсулы, 250 мг, 6 шт. - упаковки ячейковые контурные (1)  - пачки картонные</t>
  </si>
  <si>
    <t>Азитромицин капсулы, 250 мг, 6 шт. - банка полимерная (1)  - пачки картонные</t>
  </si>
  <si>
    <t>Азитромицин капсулы, 250 мг, 6 шт. - упаковки ячейковые контурные (1)  - пачки картонные</t>
  </si>
  <si>
    <t>АЗИТРОМИЦИН-АЛИУМ капсулы, 250 мг, 6 шт. - контурная ячейковая упаковка (1)  - пачка картонная</t>
  </si>
  <si>
    <t>АЗИТРОМИЦИН-АЛИУМ капсулы, 250 мг, 6 шт. - контурная ячейковая  упаковка (1)  - пачка картонная</t>
  </si>
  <si>
    <t>Азитромицин капсулы, 250 мг, 10 шт. - блистер (1)  - пачка картонная</t>
  </si>
  <si>
    <t>Хемомицин капсулы, 250 мг, 6 шт. - блистеры (1)  - пачки картонные</t>
  </si>
  <si>
    <t>Азитромицин Велфарм капсулы, 250 мг, 6 шт. - банка (1)  - пачка картонная</t>
  </si>
  <si>
    <t>ЛП-№(000195)-(РГ-RU) 11.08.2023 
1120/20-23</t>
  </si>
  <si>
    <t>Р N001561/01 26.07.2023 
1027/20-23</t>
  </si>
  <si>
    <t>ЛП-№(001804)-(РГ-RU) 26.07.2023 
1027/20-23</t>
  </si>
  <si>
    <t>Р N001157/01 28.06.2023 
896/20-23</t>
  </si>
  <si>
    <t>ЛСР-006658/08 31.03.2023 
369/20-23</t>
  </si>
  <si>
    <t>ЛП-№(001292)-(РГ-RU) 30.11.2022 
25-7-4234844-ОПР-изм</t>
  </si>
  <si>
    <t>ЛП-№(000573)-(РГ-RU) 28.10.2022 
1383/20-22</t>
  </si>
  <si>
    <t>Р N001542/01 28.10.2022 
1383/20-22</t>
  </si>
  <si>
    <t>ЛП-006292 18.10.2022 
25-7-4229829-изм</t>
  </si>
  <si>
    <t>ЛП-№(000292)-(РГ-RU) 29.03.2022 
25-7-4206562-ОПР-изм</t>
  </si>
  <si>
    <t>ЛП-005212 30.06.2021 
 (20-4-4177796-ОПР-изм)</t>
  </si>
  <si>
    <t xml:space="preserve">Вл.Люпин Лимитед, Индия; Вып.к.Перв.Уп.Втор.Уп.Пр.Люпин Лимитед, Индия; </t>
  </si>
  <si>
    <t xml:space="preserve">Вл.Вып.к.Перв.Уп.Втор.Уп.Пр.Аджанта Фарма Лтд, Индия; </t>
  </si>
  <si>
    <t xml:space="preserve">Вл.Вып.к.Перв.Уп.Втор.Уп.Пр.Торрент Фармасьютикалс Лтд, Индия (AAACT5456A); </t>
  </si>
  <si>
    <t xml:space="preserve">Вл.Алембик Лимитед, Индия; Вып.к.Перв.Уп.Втор.Уп.Пр.Алембик Лимитед, Индия; </t>
  </si>
  <si>
    <t xml:space="preserve">Вл.Общество с ограниченной ответственностью "МД Трейд" (ООО "МД Трейд"), Россия (9729282529); Вып.к.Перв.Уп.Втор.Уп.Пр.ООО "Рузфарма", Россия (5075017297); </t>
  </si>
  <si>
    <t xml:space="preserve">Вл.Вып.к.Перв.Уп.Втор.Уп.Пр.Лабораториоз Атрал С.А., Португалия; </t>
  </si>
  <si>
    <t xml:space="preserve">Вл.Закрытое акционерное общество "Научно-производственный центр "ЭЛЬФА" (ЗАО НПЦ "ЭЛЬФА"), Россия (7709203010); Вып.к.Перв.Уп.Втор.Уп.Пр.Эльфа Лабораториз, Индия (AABFE6989K); </t>
  </si>
  <si>
    <t xml:space="preserve">Вл.Вып.к.Перв.Уп.Втор.Уп.Пр.Протекх Биосистемс Пвт.Лтд, Индия; </t>
  </si>
  <si>
    <t xml:space="preserve">Вл.ООО "Джодас Экспоим", Россия (7723733387); Вып.к.Перв.Уп.Втор.Уп.Пр.ООО "Рузфарма", Россия (5075017297); </t>
  </si>
  <si>
    <t xml:space="preserve">Вл.Вып.к.Перв.Уп.Втор.Уп.Пр.Юкеа Фармасьютикал Групп Ко.Лтд, Китай; </t>
  </si>
  <si>
    <t xml:space="preserve">Вл.Галфа Лабораториз Лимитед, Индия; Вып.к.Перв.Уп.Втор.Уп.Пр.Алкем Лабораториз Лтд, Индия; </t>
  </si>
  <si>
    <t xml:space="preserve">Вл.Шрея Лайф Саенсиз Пвт. Лтд., Индия (27AADCS9890C1Z1); Вып.к.Перв.Уп.Втор.Уп.Пр.Шрея Лайф Саенсиз Пвт.Лтд, Индия (05AADCS9890C1Z7); </t>
  </si>
  <si>
    <t xml:space="preserve">Вл.ЗАО "Фармгид", Россия (7723706513); Вып.к.Перв.Уп.Втор.Уп.Пр.Общество с ограниченной ответственностью "Интерфарма" (ООО "Интерфарма"),, Россия (7105022163); </t>
  </si>
  <si>
    <t xml:space="preserve">Вл.Вып.к.Перв.Уп.Втор.Уп.Пр.Аквариус Энтерпрайзис, Индия; </t>
  </si>
  <si>
    <t xml:space="preserve">Вл.Вып.к.Перв.Уп.Втор.Уп.Пр.Джепак Интернейшенл, Индия; 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</si>
  <si>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</si>
  <si>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</si>
  <si>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Общество с ограниченной ответственностью "Производственно-фармацевтическая компания "Пребенд" (ООО "ПФК "Пребенд"), Россия</t>
  </si>
  <si>
    <t xml:space="preserve">Вл.Вып.к.Перв.Уп.Втор.Уп.Пр.Общество с ограниченной ответственностью "КОМПАНИЯ "ДЕКО" (ООО "КОМПАНИЯ "ДЕКО"), Россия (7731205648); </t>
  </si>
  <si>
    <t xml:space="preserve">Вл.Сандоз д.д., Словения (SI76665623); Вып.к.Перв.Уп.Втор.Уп.Пр.Сандоз ГмбХ, Австрия (ATU32425809); </t>
  </si>
  <si>
    <t xml:space="preserve">Вл.Фрезениус Каби Дойчланд ГмбХ, Германия ( DE812738852); Вып.к.Перв.Уп.Втор.Уп.Пр.Лабесфал Лабораториос Алмиро, С.А., Португалия (501 169 580); </t>
  </si>
  <si>
    <t xml:space="preserve">Вл.Общество с ограниченной ответственностью "ПРОТЕК-СВМ" (ООО "ПРОТЕК-СВМ"), Россия (5029067462); Вып.к.Перв.Уп.Втор.Уп.Пр.ООО "Рузфарма", Россия (5075017297); </t>
  </si>
  <si>
    <t xml:space="preserve">Вл.Вып.к.Перв.Уп.Втор.Уп.Пр.Акционерное Общество "Рафарма" (АО "Рафарма"), Россия (4807013380); </t>
  </si>
  <si>
    <t xml:space="preserve">Вл.Открытое акционерное общество "Борисовский завод медицинских препаратов" (ОАО "БЗМП"), Республика Беларусь (600125834); Вып.к.Перв.Уп.Втор.Уп.Пр.ОАО "Борисовский завод медицинских препаратов", Республика Беларусь; 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</si>
  <si>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</si>
  <si>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 xml:space="preserve">Вл.Вып.к.Перв.Уп.Втор.Уп.Пр.Мустафа Невзат Илач Санаи А.Ш., Турция; </t>
  </si>
  <si>
    <t xml:space="preserve">Вл.Вып.к.Перв.Уп.Втор.Уп.Пр.Ипка Лабораториз Лимитед, Индия (AAACI1220M); </t>
  </si>
  <si>
    <t xml:space="preserve">Вл.Вып.к.Перв.Уп.Втор.Уп.Пр.Медокеми Лтд, Кипр (CY 1007761P); </t>
  </si>
  <si>
    <t xml:space="preserve">Вл.Закрытое акционерное общество "Фармацевтическая фирма "ЛЕККО" (ЗАО "ЛЕККО"), Россия (3321005528); Вып.к.Перв.Уп.Втор.Уп.Пр.Закрытое акционерное общество "Фармацевтическая фирма "ЛЕККО" (ЗАО "ЛЕККО"), Россия (3321005528); 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</si>
  <si>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</si>
  <si>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 xml:space="preserve">Вл.ООО "АЛВИЛС", Россия (7722176486); 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</t>
  </si>
  <si>
    <t xml:space="preserve">Вл.Общество с ограниченной ответственностью "ПРОТЕК-СВМ" (ООО "ПРОТЕК-СВМ"), Россия (5029067462); Вып.к.Перв.Уп.Втор.Уп.Пр.Общество с ограниченной ответственностью "Интерфарма" (ООО "Интерфарма"),, Россия (7105022163); </t>
  </si>
  <si>
    <t>Цефтриаксон-АКОС порошок для приготовления раствора для внутривенного и внутримышечного введения, 1 г,  - флаконы (1)  / в комплекте с растворителем: вода для инъекций (ампулы) 5 мл-2 шт. и скарификатором или ножом ампульным, если необходимо для ампул данного типа / - упаковки ячейковые контурные  - пачки картонные</t>
  </si>
  <si>
    <t>Р N000750/01 24.12.2020 
 (742/20-20-ОПР)</t>
  </si>
  <si>
    <t>Цефтриаксон порошок для приготовления раствора для внутривенного и внутримышечного введения, 1 г,  - флаконы (25)  - коробки картонные (для стационаров)</t>
  </si>
  <si>
    <t>ЛС-002533 28.04.2023 
600/1/20-23/ОС</t>
  </si>
  <si>
    <t>Цефаксон порошок для приготовления раствора для внутривенного и внутримышечного введения, 1 г,  - флаконы (1)  - пачки картонные</t>
  </si>
  <si>
    <t>П N014935/01 24.12.2020 
 (742/20-20-ОПР)</t>
  </si>
  <si>
    <t>Аксоне порошок для приготовления раствора для внутривенного и внутримышечного введения, 1 г,  - флаконы (1)  - пачки картонные</t>
  </si>
  <si>
    <t>ЛС-002684 24.12.2020 
 (742/20-20-ОПР)</t>
  </si>
  <si>
    <t>Тороцеф порошок для приготовления раствора для внутривенного и внутримышечного введения, 1000 мг, 1 г - флаконы (1)  - пачки картонные</t>
  </si>
  <si>
    <t>П N012503/01 24.12.2020 
 (742/20-20-ОПР)</t>
  </si>
  <si>
    <t>Цефтриаксон порошок для приготовления раствора для внутривенного и внутримышечного введения, 1 г,  - флаконы (1)  - пачки картонные</t>
  </si>
  <si>
    <t>П N015852/01 24.12.2020 
 (742/20-20-ОПР)</t>
  </si>
  <si>
    <t>Цефограм порошок для приготовления раствора для внутривенного и внутримышечного введения, 500 мг, 500 мг - флаконы (1)  - пачки картонные</t>
  </si>
  <si>
    <t>П N014422/01 06.04.2022 
25-7-4209493-ОПР-изм</t>
  </si>
  <si>
    <t>Бетаспорина порошок для приготовления раствора для внутривенного и внутримышечного введения, 1 г, 10 мл - флаконы (50)  - коробки картонные</t>
  </si>
  <si>
    <t>ЛСР-007701/09 24.12.2020 
 (742/20-20-ОПР)</t>
  </si>
  <si>
    <t>Цефтриаксон Эльфа порошок для приготовления раствора для внутривенного и внутримышечного введения, 1 г,  - флаконы (1)  - пачки картонные</t>
  </si>
  <si>
    <t>ЛС-002191 28.04.2023 
600/1/20-23/ОС</t>
  </si>
  <si>
    <t>Цефтриаксон Протекх порошок для приготовления раствора для внутривенного и внутримышечного введения, 1 г,  - флаконы (1)  - пачки картонные</t>
  </si>
  <si>
    <t>П N014003/01 24.12.2020 
 (742/20-20-ОПР)</t>
  </si>
  <si>
    <t>Цефтриаксон-Джодас порошок для приготовления раствора для внутривенного и внутримышечного введения, 1000 мг, 1 шт. - флакон (1)  - пачка картонная</t>
  </si>
  <si>
    <t>ЛС-002538 28.04.2023 
600/1/20-23/ОС</t>
  </si>
  <si>
    <t>Мовигип порошок для приготовления раствора для внутривенного и внутримышечного введения, 500 мг,  - флаконы (10)  - коробки картонные</t>
  </si>
  <si>
    <t>ЛСР-002217/07 24.12.2020 
 (742/20-20-ОПР)</t>
  </si>
  <si>
    <t>Цефтриаксон порошок для приготовления раствора для внутривенного и внутримышечного введения, 1 г,  - флаконы (1)  - коробки картонные</t>
  </si>
  <si>
    <t>ЛСР-005252/08 24.12.2020 
 (742/20-20-ОПР</t>
  </si>
  <si>
    <t>Цефтриаксон порошок для приготовления раствора для внутривенного и внутримышечного введения, 1 г, 1 шт. - флаконы (1)  - пачки картонные</t>
  </si>
  <si>
    <t>ЛСР-003634/10 05.05.2023 
650/20-23/ОС-сниж</t>
  </si>
  <si>
    <t>Лифаксон порошок для приготовления раствора для внутривенного и внутримышечного введения, 1 г, 1 шт. - флаконы (10)  - пачки картонные</t>
  </si>
  <si>
    <t>П N012292/01 18.11.2022 
25-7-4227470-ОПР-изм</t>
  </si>
  <si>
    <t>Цефтриаксон порошок для приготовления раствора для внутривенного и внутримышечного введения, 1 г,  - флаконы (50)  - коробки картонные</t>
  </si>
  <si>
    <t>П N012822/01 24.12.2020 
 (742/20-20-ОПР)</t>
  </si>
  <si>
    <t>Ифицеф порошок для приготовления раствора для внутривенного и внутримышечного введения, 1 г, 10 мл - флаконы (1)  - пачки картонные</t>
  </si>
  <si>
    <t>П N011722/01 24.12.2020 
 (742/20-20-ОПР)</t>
  </si>
  <si>
    <t>Цефатрин порошок для приготовления раствора для внутривенного и внутримышечного введения, 1 г,  - флаконы (50)  - пачки картонные</t>
  </si>
  <si>
    <t>П N015109/01 24.12.2020 
 (742/20-20-ОПР)</t>
  </si>
  <si>
    <t>Цефтриаксон порошок для приготовления раствора для внутривенного и внутримышечного введения, 1 г,  - флакон (50)  - коробка картонная (для стационаров)</t>
  </si>
  <si>
    <t>Р N000846/02 28.04.2023 
600/1/20-23/ОС</t>
  </si>
  <si>
    <t>Цефтриаксон порошок для приготовления раствора для внутривенного и внутримышечного введения, 1000 мг, 1000 мг - флаконы (40)  /  / - коробки картонные (для стационаров)</t>
  </si>
  <si>
    <t>ЛП-000937 24.12.2020 
 (742/20-20-ОПР)</t>
  </si>
  <si>
    <t>Р N001456/01 15.08.2023 
25-7-4261125-изм</t>
  </si>
  <si>
    <t>Цефтриабол порошок для приготовления раствора для внутривенного и внутримышечного введения 1000 мг - флаконы (1) - пачки картонные</t>
  </si>
  <si>
    <t>Р N001156/01 24.12.2020 
 (742/20-20-ОПР)</t>
  </si>
  <si>
    <t>ЛСР-002294 28.04.2023 
600/1/20-23/ОС</t>
  </si>
  <si>
    <t>Лендацин порошок для приготовления раствора для внутривенного и внутримышечного введения, 1 г,  - флаконы (10)  - коробки картонные</t>
  </si>
  <si>
    <t>П N008670 24.12.2020 
 (742/20-20-ОПР)</t>
  </si>
  <si>
    <t>Цефтриаксон Каби порошок для приготовления раствора для внутривенного и внутримышечного введения, 1000 мг,  - флаконы (10)  - пачки картонные</t>
  </si>
  <si>
    <t>ЛП-000047 24.12.2020 
 (742/20-20-ОПР</t>
  </si>
  <si>
    <t>Цефтриаксон-ЛЕКСВМ порошок для приготовления раствора для внутривенного и внутримышечного введения, 1 г, 1 г - флаконы (50)  - коробки картонные (для стационаров)</t>
  </si>
  <si>
    <t>ЛП-001551 31.10.2022 
25-7-4231859-ОПР-изм</t>
  </si>
  <si>
    <t>Цефтриаксон порошок для приготовления раствора для внутривенного и внутримышечного введения, 1 г,  - флаконы (1)  - пачки  картонные</t>
  </si>
  <si>
    <t>ЛП-002002 28.04.2023 
600/1/20-23/ОС</t>
  </si>
  <si>
    <t>ЛП-004146 24.12.2020 
 (742/20-20-ОПР)</t>
  </si>
  <si>
    <t>Азарексон порошок для приготовления раствора для внутривенного и внутримышечного введения, 1000 мг,  - флаконы (50)  - пачки картонные</t>
  </si>
  <si>
    <t>ЛП-006110 27.05.2022 
545/20-22</t>
  </si>
  <si>
    <t>Цефсон порошок для приготовления раствора для внутривенного введения, 1 г,  - флакон (1)  / в комплекте с растворителем: вода для инъекций (ампулы) 10 мл  / - пачки картонные</t>
  </si>
  <si>
    <t>П N014008/01 24.12.2020 
 (742/20-20-ОПР)</t>
  </si>
  <si>
    <t>Стерицеф порошок для приготовления раствора для инъекций, 1 г,  - флаконы (1)  - пачки картонные</t>
  </si>
  <si>
    <t>П N014470/01 14.01.2022 
25-7-4197588-ОПР-изм</t>
  </si>
  <si>
    <t>Цефтриаксон порошок для приготовления раствора для внутривенного и внутримышечного введения, 500 мг,  - флакон (1)  - пачка  картонная</t>
  </si>
  <si>
    <t>ЛП-007499 07.06.2023 
776/20-23</t>
  </si>
  <si>
    <t>Медаксон порошок для приготовления раствора для внутривенного и внутримышечного введения, 1 г,  - флаконы (100)  - коробки картонные</t>
  </si>
  <si>
    <t>П N015208/01 18.04.2022 
25-7-4211841-ОПР-изм</t>
  </si>
  <si>
    <t>Цефтриаксон-АКОС порошок для приготовления раствора для внутривенного и внутримышечного введения, 1 г,  - флакон (50)  - коробка картонная (для стационаров)</t>
  </si>
  <si>
    <t>ЛП-№(001419)-(РГ-RU) 07.11.2023 
25-7-4268239-ЧС-изм</t>
  </si>
  <si>
    <t>Цефтриаксон порошок для приготовления раствора для внутривенного и внутримышечного введения, 1 г, 10 мл - флаконы (1)  - пачки картонные</t>
  </si>
  <si>
    <t>ЛС-000140 28.04.2023 
600/1/20-23/ОС</t>
  </si>
  <si>
    <t>Цефтриаксон порошок для приготовления раствора для внутривенного и внутримышечного введения, 1 г, 1 г - флаконы (50)  - коробки картонные (для стационаров)</t>
  </si>
  <si>
    <t>П N013445/01 28.04.2023 
600/1/20-23/ОС</t>
  </si>
  <si>
    <t>Цефтриаксон порошок для приготовления раствора для внутривенного и внутримышечного введения, 1 г, 1 г - флаконы (10)  - пачки картонные</t>
  </si>
  <si>
    <t>П N012643/01 07.07.2023 
954/20-23</t>
  </si>
  <si>
    <t>Азарексон порошок для приготовления раствора для внутривенного и внутримышечного введения, 1000 мг, 1000 мг - флаконы (50)  - коробки картонные</t>
  </si>
  <si>
    <t>ЛП-№(002769)-(РГ-RU) 12.01.2024 
25-7-4276207-изм</t>
  </si>
  <si>
    <t>Цефтриаксон-ЛЕКСВМ® порошок для приготовления раствора для внутривенного и внутримышечного введения, 1 г, 1 г - флаконы (1)  - пачки картонные</t>
  </si>
  <si>
    <t>ЛП-№(003372)-(РГ-RU) 07.12.2023 
25-7-4270584-ОПР-изм</t>
  </si>
  <si>
    <t xml:space="preserve">Вл.Общество с ограниченной ответственностью "ФАРМАКЛАБ"(ООО "ФАРМАКЛАБ"), Россия (4025444894); Вып.к.Перв.Уп.Втор.Уп.Пр.Общество с ограниченной ответственностью Фирма "ФЕРМЕНТ" (ООО Фирма "ФЕРМЕНТ"), Россия (7734116347); </t>
  </si>
  <si>
    <t xml:space="preserve">Вл.Общество с ограниченной ответственностью "Фармпотребсоюз" (ООО "Фармпотребсоюз"), Россия (5043057875); Вып.к.Перв.Уп.Втор.Уп.Пр.Акционерное общество "Брынцалов-А" (АО "Брынцалов-А"), Россия (0411032048); </t>
  </si>
  <si>
    <t xml:space="preserve">Вл.Вып.к.Перв.Уп.Втор.Уп.Пр.Общество с ограниченной ответственностью "ПСК Фарма" (ООО "ПСК Фарма"), Россия (5010048402); </t>
  </si>
  <si>
    <t xml:space="preserve">Вл.Общество с ограниченной ответственностью "Б-ФАРМ" (ООО "Б-ФАРМ"), Россия (5032209300); Вып.к.Перв.Уп.Втор.Уп.Пр.Закрытое акционерное общество "ВИФИТЕХ" (ЗАО "ВИФИТЕХ"), Россия (5077012784); </t>
  </si>
  <si>
    <t xml:space="preserve">Вл.ООО "АЛВИЛС", Россия (7722176486); Вып.к.Перв.Уп.Втор.Уп.Пр.Общество с ограниченной ответственностью ''КОМПАНИЯ "ДЕКО'' (ООО ''КОМПАНИЯ "ДЕКО''), Россия (7731205648); </t>
  </si>
  <si>
    <t xml:space="preserve">Вл.Общество с ограниченной ответственностью "ФАРМАКЛАБ"(ООО "ФАРМАКЛАБ"), Россия (4025444894); Вып.к.Перв.Уп.Втор.Уп.Пр.Общество с ограниченной ответственностью Фирма "ФЕРМЕНТ" (ООО Фирма "ФЕРМЕНТ"), Россия; </t>
  </si>
  <si>
    <t>Омепразол лиофилизат для приготовления раствора для инфузий, 40 мг, 40 мг - флаконы (1)  - пачки картонные</t>
  </si>
  <si>
    <t>ЛП-№(003406)-(РГ-RU) 01.12.2023 
25-7-4270386-ОПР-изм</t>
  </si>
  <si>
    <t>ОМЕПРАЗОЛ лиофилизат для приготовления раствора для инфузий, 40 мг, 1 шт. - флакон (1)  - пачка картонная</t>
  </si>
  <si>
    <t>ЛП-007684 11.04.2023 
436/20-23</t>
  </si>
  <si>
    <t>Омепразол лиофилизат для приготовления раствора для инфузий, 40 мг, 40 мг - флаконы (10)  - пачки картонные</t>
  </si>
  <si>
    <t>ЛП-№(001725)-(РГ-RU) 29.03.2023 
25-7-4247089-изм</t>
  </si>
  <si>
    <t>Омепразол ПСК лиофилизат для приготовления раствора для инфузий, 40 мг,  - флаконы (5)  - пачки картонные</t>
  </si>
  <si>
    <t>ЛП-№(001191)-(РГ-RU) 25.11.2022 
1608/20-22</t>
  </si>
  <si>
    <t>Омепразол лиофилизат для приготовления раствора для инфузий, 40,  - флаконы (10)  - пачки картонные</t>
  </si>
  <si>
    <t>ЛП-008143 28.10.2022 
1389/20-22</t>
  </si>
  <si>
    <t>Омепразол лиофилизат для приготовления раствора для инфузий, 40 мг,  - флаконы (1)  - пачки картонные</t>
  </si>
  <si>
    <t>ЛП-008231 26.10.2022 
1341/20-22</t>
  </si>
  <si>
    <t>Омепразол лиофилизат для приготовления раствора для инфузий, 40 мг, 10 мл - флаконы (1)  - пачки картонные</t>
  </si>
  <si>
    <t>ЛП-007918 12.05.2022 
461/20-22</t>
  </si>
  <si>
    <t>Омепразол лиофилизат для приготовления раствора для инфузий, 40 мг,  - флаконы (10)  - пачки картонные</t>
  </si>
  <si>
    <t>ЛП-004342 17.12.2020 
 (598/20-20-ОПР)</t>
  </si>
  <si>
    <t>ДИОКСОМЕТИЛТЕТРАГИДРОПИРИМИДИН+ХЛОРАМФЕНИКОЛ, МАЗЬ ДЛЯ НАРУЖНОГО ПРИМЕНЕНИЯ ; дозировка: 40 мг+7.5 мг/г</t>
  </si>
  <si>
    <t>ГИДРОКОРТИЗОН+ОКСИТЕТРАЦИКЛИН, МАЗЬ ДЛЯ НАРУЖНОГО ПРИМЕНЕНИЯ ; дозировка: 10 мг+30 мг/г</t>
  </si>
  <si>
    <t>ТАБЛЕТКИ, ПОКРЫТЫЕ ОБОЛОЧКОЙ ; дозировка: 250 мг</t>
  </si>
  <si>
    <t>372200048023000089 от 03.03.23</t>
  </si>
  <si>
    <t>372200048023000574 от 11.09.23</t>
  </si>
  <si>
    <t xml:space="preserve">Начальная максимальная цена контракта 132 719  руб. 00 коп. (Сто тридцать две тысячи семьсот девятнадцать рублей 00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</si>
</sst>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rgb="FFCCCC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4" fontId="6" fillId="7" borderId="5" xfId="0" applyNumberFormat="1" applyFont="1" applyFill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" fillId="8" borderId="1" xfId="0" applyFont="1" applyFill="1" applyBorder="1"/>
    <xf numFmtId="165" fontId="7" fillId="8" borderId="2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10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1" xfId="0" applyFont="1" applyFill="1" applyBorder="1" applyAlignment="1">
      <alignment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10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7" borderId="10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10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7" fillId="7" borderId="1" xfId="0" applyFont="1" applyFill="1" applyBorder="1" applyAlignment="1">
      <alignment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10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10" xfId="0" applyNumberFormat="1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6" fillId="7" borderId="5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6" fillId="7" borderId="5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wrapText="1"/>
    </xf>
    <xf numFmtId="0" fontId="7" fillId="7" borderId="10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0" fontId="7" fillId="7" borderId="10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10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165" fontId="7" fillId="11" borderId="1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10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6" xfId="0" applyBorder="1"/>
    <xf numFmtId="0" fontId="6" fillId="7" borderId="4" xfId="0" applyFont="1" applyFill="1" applyBorder="1" applyAlignment="1">
      <alignment wrapText="1"/>
    </xf>
    <xf numFmtId="0" fontId="6" fillId="7" borderId="11" xfId="0" applyFont="1" applyFill="1" applyBorder="1" applyAlignment="1">
      <alignment wrapText="1"/>
    </xf>
    <xf numFmtId="0" fontId="6" fillId="7" borderId="4" xfId="0" applyFont="1" applyFill="1" applyBorder="1" applyAlignment="1">
      <alignment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2" fontId="7" fillId="7" borderId="5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43"/>
  <sheetViews>
    <sheetView tabSelected="1" topLeftCell="A155" zoomScale="90" zoomScaleNormal="90" workbookViewId="0">
      <selection activeCell="G161" sqref="G161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9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24.14062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5" ht="39.75" customHeight="1">
      <c r="A1" s="123" t="s">
        <v>49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</row>
    <row r="2" spans="1:15" ht="349.5" customHeight="1">
      <c r="A2" s="124" t="s">
        <v>65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</row>
    <row r="3" spans="1:15" ht="55.5" customHeight="1">
      <c r="A3" s="2" t="s">
        <v>0</v>
      </c>
      <c r="B3" s="125" t="s">
        <v>1</v>
      </c>
      <c r="C3" s="125"/>
      <c r="D3" s="125" t="s">
        <v>2</v>
      </c>
      <c r="E3" s="125"/>
      <c r="F3" s="125"/>
      <c r="G3" s="125"/>
      <c r="H3" s="125"/>
      <c r="I3" s="125" t="s">
        <v>3</v>
      </c>
      <c r="J3" s="125"/>
      <c r="K3" s="125" t="s">
        <v>4</v>
      </c>
      <c r="L3" s="125"/>
      <c r="M3" s="125" t="s">
        <v>5</v>
      </c>
      <c r="N3" s="125"/>
      <c r="O3" s="28" t="s">
        <v>6</v>
      </c>
    </row>
    <row r="4" spans="1:15" ht="39.75" customHeight="1">
      <c r="A4" s="127">
        <v>1</v>
      </c>
      <c r="B4" s="96" t="s">
        <v>191</v>
      </c>
      <c r="C4" s="96"/>
      <c r="D4" s="96" t="s">
        <v>254</v>
      </c>
      <c r="E4" s="96"/>
      <c r="F4" s="96"/>
      <c r="G4" s="96"/>
      <c r="H4" s="96"/>
      <c r="I4" s="102" t="s">
        <v>205</v>
      </c>
      <c r="J4" s="102"/>
      <c r="K4" s="104">
        <v>236.91</v>
      </c>
      <c r="L4" s="104"/>
      <c r="M4" s="113">
        <f>K4/O4</f>
        <v>2.3691</v>
      </c>
      <c r="N4" s="113"/>
      <c r="O4" s="30">
        <v>100</v>
      </c>
    </row>
    <row r="5" spans="1:15" ht="69.75" customHeight="1">
      <c r="A5" s="174"/>
      <c r="B5" s="96" t="s">
        <v>206</v>
      </c>
      <c r="C5" s="96"/>
      <c r="D5" s="96" t="s">
        <v>207</v>
      </c>
      <c r="E5" s="96"/>
      <c r="F5" s="96"/>
      <c r="G5" s="96"/>
      <c r="H5" s="96"/>
      <c r="I5" s="102" t="s">
        <v>208</v>
      </c>
      <c r="J5" s="102"/>
      <c r="K5" s="104">
        <v>256.66000000000003</v>
      </c>
      <c r="L5" s="104"/>
      <c r="M5" s="113">
        <f t="shared" ref="M5:M7" si="0">K5/O5</f>
        <v>2.5666000000000002</v>
      </c>
      <c r="N5" s="113"/>
      <c r="O5" s="30">
        <v>100</v>
      </c>
    </row>
    <row r="6" spans="1:15" ht="49.5" customHeight="1">
      <c r="A6" s="174"/>
      <c r="B6" s="96" t="s">
        <v>184</v>
      </c>
      <c r="C6" s="96"/>
      <c r="D6" s="96" t="s">
        <v>185</v>
      </c>
      <c r="E6" s="96"/>
      <c r="F6" s="96"/>
      <c r="G6" s="96"/>
      <c r="H6" s="96"/>
      <c r="I6" s="102" t="s">
        <v>209</v>
      </c>
      <c r="J6" s="102"/>
      <c r="K6" s="104">
        <v>306.92</v>
      </c>
      <c r="L6" s="104"/>
      <c r="M6" s="113">
        <f t="shared" si="0"/>
        <v>3.0692000000000004</v>
      </c>
      <c r="N6" s="113"/>
      <c r="O6" s="30">
        <v>100</v>
      </c>
    </row>
    <row r="7" spans="1:15" ht="50.25" customHeight="1">
      <c r="A7" s="174"/>
      <c r="B7" s="96" t="s">
        <v>210</v>
      </c>
      <c r="C7" s="96"/>
      <c r="D7" s="96" t="s">
        <v>211</v>
      </c>
      <c r="E7" s="96"/>
      <c r="F7" s="96"/>
      <c r="G7" s="96"/>
      <c r="H7" s="96"/>
      <c r="I7" s="102" t="s">
        <v>212</v>
      </c>
      <c r="J7" s="102"/>
      <c r="K7" s="104">
        <v>136.61000000000001</v>
      </c>
      <c r="L7" s="104"/>
      <c r="M7" s="113">
        <f t="shared" si="0"/>
        <v>1.3661000000000001</v>
      </c>
      <c r="N7" s="113"/>
      <c r="O7" s="30">
        <v>100</v>
      </c>
    </row>
    <row r="8" spans="1:15" ht="66" customHeight="1">
      <c r="A8" s="174"/>
      <c r="B8" s="96" t="s">
        <v>213</v>
      </c>
      <c r="C8" s="96"/>
      <c r="D8" s="96" t="s">
        <v>183</v>
      </c>
      <c r="E8" s="96"/>
      <c r="F8" s="96"/>
      <c r="G8" s="96"/>
      <c r="H8" s="96"/>
      <c r="I8" s="102" t="s">
        <v>214</v>
      </c>
      <c r="J8" s="102"/>
      <c r="K8" s="104">
        <v>256.66000000000003</v>
      </c>
      <c r="L8" s="104"/>
      <c r="M8" s="113">
        <f t="shared" ref="M8" si="1">K8/O8</f>
        <v>2.5666000000000002</v>
      </c>
      <c r="N8" s="113"/>
      <c r="O8" s="30">
        <v>100</v>
      </c>
    </row>
    <row r="9" spans="1:15" ht="42" customHeight="1">
      <c r="A9" s="174"/>
      <c r="B9" s="96" t="s">
        <v>59</v>
      </c>
      <c r="C9" s="96"/>
      <c r="D9" s="96" t="s">
        <v>215</v>
      </c>
      <c r="E9" s="96"/>
      <c r="F9" s="96"/>
      <c r="G9" s="96"/>
      <c r="H9" s="96"/>
      <c r="I9" s="102" t="s">
        <v>216</v>
      </c>
      <c r="J9" s="102"/>
      <c r="K9" s="104">
        <v>237</v>
      </c>
      <c r="L9" s="104"/>
      <c r="M9" s="113">
        <f t="shared" ref="M9:M10" si="2">K9/O9</f>
        <v>2.37</v>
      </c>
      <c r="N9" s="113"/>
      <c r="O9" s="30">
        <v>100</v>
      </c>
    </row>
    <row r="10" spans="1:15" ht="87.75" customHeight="1">
      <c r="A10" s="174"/>
      <c r="B10" s="149" t="s">
        <v>182</v>
      </c>
      <c r="C10" s="162"/>
      <c r="D10" s="149" t="s">
        <v>183</v>
      </c>
      <c r="E10" s="163"/>
      <c r="F10" s="163"/>
      <c r="G10" s="163"/>
      <c r="H10" s="162"/>
      <c r="I10" s="152" t="s">
        <v>217</v>
      </c>
      <c r="J10" s="162"/>
      <c r="K10" s="154">
        <v>236.91</v>
      </c>
      <c r="L10" s="155"/>
      <c r="M10" s="106">
        <f t="shared" si="2"/>
        <v>2.3691</v>
      </c>
      <c r="N10" s="107"/>
      <c r="O10" s="31">
        <v>100</v>
      </c>
    </row>
    <row r="11" spans="1:15" ht="84" customHeight="1">
      <c r="A11" s="174"/>
      <c r="B11" s="96" t="s">
        <v>218</v>
      </c>
      <c r="C11" s="96" t="s">
        <v>218</v>
      </c>
      <c r="D11" s="96" t="s">
        <v>219</v>
      </c>
      <c r="E11" s="96"/>
      <c r="F11" s="96"/>
      <c r="G11" s="96"/>
      <c r="H11" s="96"/>
      <c r="I11" s="102" t="s">
        <v>220</v>
      </c>
      <c r="J11" s="102"/>
      <c r="K11" s="104">
        <v>256.66000000000003</v>
      </c>
      <c r="L11" s="104"/>
      <c r="M11" s="113">
        <f t="shared" ref="M11" si="3">K11/O11</f>
        <v>2.5666000000000002</v>
      </c>
      <c r="N11" s="113"/>
      <c r="O11" s="30">
        <v>100</v>
      </c>
    </row>
    <row r="12" spans="1:15" ht="93.75" customHeight="1">
      <c r="A12" s="174"/>
      <c r="B12" s="99" t="s">
        <v>186</v>
      </c>
      <c r="C12" s="100"/>
      <c r="D12" s="99" t="s">
        <v>183</v>
      </c>
      <c r="E12" s="101"/>
      <c r="F12" s="101"/>
      <c r="G12" s="101"/>
      <c r="H12" s="100"/>
      <c r="I12" s="102" t="s">
        <v>187</v>
      </c>
      <c r="J12" s="103"/>
      <c r="K12" s="104">
        <v>256.66000000000003</v>
      </c>
      <c r="L12" s="104"/>
      <c r="M12" s="113">
        <f t="shared" ref="M12:M18" si="4">K12/O12</f>
        <v>2.5666000000000002</v>
      </c>
      <c r="N12" s="113"/>
      <c r="O12" s="30">
        <v>100</v>
      </c>
    </row>
    <row r="13" spans="1:15" ht="48" customHeight="1">
      <c r="A13" s="174"/>
      <c r="B13" s="149" t="s">
        <v>188</v>
      </c>
      <c r="C13" s="150"/>
      <c r="D13" s="149" t="s">
        <v>189</v>
      </c>
      <c r="E13" s="151"/>
      <c r="F13" s="151"/>
      <c r="G13" s="151"/>
      <c r="H13" s="150"/>
      <c r="I13" s="152" t="s">
        <v>190</v>
      </c>
      <c r="J13" s="153"/>
      <c r="K13" s="154">
        <v>131.08000000000001</v>
      </c>
      <c r="L13" s="154"/>
      <c r="M13" s="161">
        <f t="shared" si="4"/>
        <v>1.3108000000000002</v>
      </c>
      <c r="N13" s="161"/>
      <c r="O13" s="31">
        <v>100</v>
      </c>
    </row>
    <row r="14" spans="1:15" ht="43.5" customHeight="1">
      <c r="A14" s="174"/>
      <c r="B14" s="99" t="s">
        <v>191</v>
      </c>
      <c r="C14" s="100"/>
      <c r="D14" s="99" t="s">
        <v>192</v>
      </c>
      <c r="E14" s="101"/>
      <c r="F14" s="101"/>
      <c r="G14" s="101"/>
      <c r="H14" s="100"/>
      <c r="I14" s="102" t="s">
        <v>193</v>
      </c>
      <c r="J14" s="103"/>
      <c r="K14" s="104">
        <v>118.46</v>
      </c>
      <c r="L14" s="104"/>
      <c r="M14" s="113">
        <f t="shared" si="4"/>
        <v>2.3691999999999998</v>
      </c>
      <c r="N14" s="113"/>
      <c r="O14" s="30">
        <v>50</v>
      </c>
    </row>
    <row r="15" spans="1:15" ht="42.75" customHeight="1">
      <c r="A15" s="174"/>
      <c r="B15" s="99" t="s">
        <v>59</v>
      </c>
      <c r="C15" s="100"/>
      <c r="D15" s="99" t="s">
        <v>194</v>
      </c>
      <c r="E15" s="101"/>
      <c r="F15" s="101"/>
      <c r="G15" s="101"/>
      <c r="H15" s="100"/>
      <c r="I15" s="102" t="s">
        <v>195</v>
      </c>
      <c r="J15" s="103"/>
      <c r="K15" s="104">
        <v>237</v>
      </c>
      <c r="L15" s="104"/>
      <c r="M15" s="113">
        <f t="shared" si="4"/>
        <v>2.37</v>
      </c>
      <c r="N15" s="113"/>
      <c r="O15" s="30">
        <v>100</v>
      </c>
    </row>
    <row r="16" spans="1:15" ht="49.5" customHeight="1">
      <c r="A16" s="174"/>
      <c r="B16" s="99" t="s">
        <v>196</v>
      </c>
      <c r="C16" s="100"/>
      <c r="D16" s="99" t="s">
        <v>197</v>
      </c>
      <c r="E16" s="101"/>
      <c r="F16" s="101"/>
      <c r="G16" s="101"/>
      <c r="H16" s="100"/>
      <c r="I16" s="102" t="s">
        <v>198</v>
      </c>
      <c r="J16" s="103"/>
      <c r="K16" s="104">
        <v>102.67</v>
      </c>
      <c r="L16" s="104"/>
      <c r="M16" s="113">
        <f t="shared" si="4"/>
        <v>2.5667499999999999</v>
      </c>
      <c r="N16" s="113"/>
      <c r="O16" s="30">
        <v>40</v>
      </c>
    </row>
    <row r="17" spans="1:16" ht="37.5" customHeight="1">
      <c r="A17" s="174"/>
      <c r="B17" s="99" t="s">
        <v>199</v>
      </c>
      <c r="C17" s="100"/>
      <c r="D17" s="99" t="s">
        <v>200</v>
      </c>
      <c r="E17" s="101"/>
      <c r="F17" s="101"/>
      <c r="G17" s="101"/>
      <c r="H17" s="100"/>
      <c r="I17" s="102" t="s">
        <v>201</v>
      </c>
      <c r="J17" s="103"/>
      <c r="K17" s="104">
        <v>256.66000000000003</v>
      </c>
      <c r="L17" s="104"/>
      <c r="M17" s="113">
        <f t="shared" si="4"/>
        <v>2.5666000000000002</v>
      </c>
      <c r="N17" s="113"/>
      <c r="O17" s="30">
        <v>100</v>
      </c>
    </row>
    <row r="18" spans="1:16" ht="30.75" customHeight="1">
      <c r="A18" s="174"/>
      <c r="B18" s="99" t="s">
        <v>202</v>
      </c>
      <c r="C18" s="100"/>
      <c r="D18" s="99" t="s">
        <v>203</v>
      </c>
      <c r="E18" s="101"/>
      <c r="F18" s="101"/>
      <c r="G18" s="101"/>
      <c r="H18" s="100"/>
      <c r="I18" s="102" t="s">
        <v>204</v>
      </c>
      <c r="J18" s="103"/>
      <c r="K18" s="104">
        <v>128.33000000000001</v>
      </c>
      <c r="L18" s="104"/>
      <c r="M18" s="113">
        <f t="shared" si="4"/>
        <v>2.5666000000000002</v>
      </c>
      <c r="N18" s="113"/>
      <c r="O18" s="30">
        <v>50</v>
      </c>
    </row>
    <row r="19" spans="1:16" ht="30" customHeight="1">
      <c r="A19" s="128"/>
      <c r="B19" s="99"/>
      <c r="C19" s="163"/>
      <c r="D19" s="163"/>
      <c r="E19" s="163"/>
      <c r="F19" s="163"/>
      <c r="G19" s="163"/>
      <c r="H19" s="163"/>
      <c r="I19" s="163"/>
      <c r="J19" s="162"/>
      <c r="K19" s="114"/>
      <c r="L19" s="114"/>
      <c r="M19" s="90">
        <v>1.31</v>
      </c>
      <c r="N19" s="90"/>
      <c r="O19" s="30">
        <v>20</v>
      </c>
    </row>
    <row r="20" spans="1:16" ht="55.5" customHeight="1">
      <c r="A20" s="127">
        <v>2</v>
      </c>
      <c r="B20" s="96" t="s">
        <v>242</v>
      </c>
      <c r="C20" s="96"/>
      <c r="D20" s="96" t="s">
        <v>243</v>
      </c>
      <c r="E20" s="96"/>
      <c r="F20" s="96"/>
      <c r="G20" s="96"/>
      <c r="H20" s="96"/>
      <c r="I20" s="102" t="s">
        <v>244</v>
      </c>
      <c r="J20" s="102"/>
      <c r="K20" s="104">
        <v>39.909999999999997</v>
      </c>
      <c r="L20" s="104"/>
      <c r="M20" s="113">
        <f>K20/O20</f>
        <v>0.39909999999999995</v>
      </c>
      <c r="N20" s="113"/>
      <c r="O20" s="30">
        <v>100</v>
      </c>
      <c r="P20" s="1" t="s">
        <v>113</v>
      </c>
    </row>
    <row r="21" spans="1:16" ht="49.5" customHeight="1">
      <c r="A21" s="174"/>
      <c r="B21" s="164" t="s">
        <v>240</v>
      </c>
      <c r="C21" s="165"/>
      <c r="D21" s="126" t="s">
        <v>241</v>
      </c>
      <c r="E21" s="126"/>
      <c r="F21" s="126"/>
      <c r="G21" s="126"/>
      <c r="H21" s="126"/>
      <c r="I21" s="166" t="s">
        <v>245</v>
      </c>
      <c r="J21" s="166"/>
      <c r="K21" s="167">
        <v>97</v>
      </c>
      <c r="L21" s="167"/>
      <c r="M21" s="113">
        <f t="shared" ref="M21:M22" si="5">K21/O21</f>
        <v>0.97</v>
      </c>
      <c r="N21" s="113"/>
      <c r="O21" s="52">
        <v>100</v>
      </c>
    </row>
    <row r="22" spans="1:16" ht="33" customHeight="1">
      <c r="A22" s="174"/>
      <c r="B22" s="96" t="s">
        <v>60</v>
      </c>
      <c r="C22" s="96"/>
      <c r="D22" s="96" t="s">
        <v>247</v>
      </c>
      <c r="E22" s="96"/>
      <c r="F22" s="96"/>
      <c r="G22" s="96"/>
      <c r="H22" s="96"/>
      <c r="I22" s="102" t="s">
        <v>246</v>
      </c>
      <c r="J22" s="102"/>
      <c r="K22" s="104">
        <v>69.73</v>
      </c>
      <c r="L22" s="104"/>
      <c r="M22" s="113">
        <f t="shared" si="5"/>
        <v>0.69730000000000003</v>
      </c>
      <c r="N22" s="113"/>
      <c r="O22" s="30">
        <v>100</v>
      </c>
    </row>
    <row r="23" spans="1:16" ht="39" customHeight="1">
      <c r="A23" s="174"/>
      <c r="B23" s="96" t="s">
        <v>59</v>
      </c>
      <c r="C23" s="96"/>
      <c r="D23" s="96" t="s">
        <v>248</v>
      </c>
      <c r="E23" s="96"/>
      <c r="F23" s="96"/>
      <c r="G23" s="96"/>
      <c r="H23" s="96"/>
      <c r="I23" s="102" t="s">
        <v>249</v>
      </c>
      <c r="J23" s="102"/>
      <c r="K23" s="104">
        <v>837.48</v>
      </c>
      <c r="L23" s="104"/>
      <c r="M23" s="113">
        <f t="shared" ref="M23" si="6">K23/O23</f>
        <v>0.83748</v>
      </c>
      <c r="N23" s="113"/>
      <c r="O23" s="30">
        <v>1000</v>
      </c>
    </row>
    <row r="24" spans="1:16" ht="55.5" customHeight="1">
      <c r="A24" s="174"/>
      <c r="B24" s="96" t="s">
        <v>221</v>
      </c>
      <c r="C24" s="96"/>
      <c r="D24" s="96" t="s">
        <v>222</v>
      </c>
      <c r="E24" s="96"/>
      <c r="F24" s="96"/>
      <c r="G24" s="96"/>
      <c r="H24" s="96"/>
      <c r="I24" s="102" t="s">
        <v>250</v>
      </c>
      <c r="J24" s="102"/>
      <c r="K24" s="104">
        <v>115.6</v>
      </c>
      <c r="L24" s="104"/>
      <c r="M24" s="113">
        <f>K24/O24</f>
        <v>1.1559999999999999</v>
      </c>
      <c r="N24" s="113"/>
      <c r="O24" s="30">
        <v>100</v>
      </c>
    </row>
    <row r="25" spans="1:16" ht="90.75" customHeight="1">
      <c r="A25" s="174"/>
      <c r="B25" s="96" t="s">
        <v>58</v>
      </c>
      <c r="C25" s="96"/>
      <c r="D25" s="96" t="s">
        <v>223</v>
      </c>
      <c r="E25" s="96"/>
      <c r="F25" s="96"/>
      <c r="G25" s="96"/>
      <c r="H25" s="96"/>
      <c r="I25" s="102" t="s">
        <v>251</v>
      </c>
      <c r="J25" s="102"/>
      <c r="K25" s="104">
        <v>114.56</v>
      </c>
      <c r="L25" s="104"/>
      <c r="M25" s="113">
        <f t="shared" ref="M25:M26" si="7">K25/O25</f>
        <v>1.1456</v>
      </c>
      <c r="N25" s="113"/>
      <c r="O25" s="30">
        <v>100</v>
      </c>
    </row>
    <row r="26" spans="1:16" ht="78" customHeight="1">
      <c r="A26" s="174"/>
      <c r="B26" s="96" t="s">
        <v>238</v>
      </c>
      <c r="C26" s="96"/>
      <c r="D26" s="96" t="s">
        <v>239</v>
      </c>
      <c r="E26" s="96"/>
      <c r="F26" s="96"/>
      <c r="G26" s="96"/>
      <c r="H26" s="96"/>
      <c r="I26" s="102" t="s">
        <v>252</v>
      </c>
      <c r="J26" s="102"/>
      <c r="K26" s="104">
        <v>148.44999999999999</v>
      </c>
      <c r="L26" s="104"/>
      <c r="M26" s="113">
        <f t="shared" si="7"/>
        <v>1.4844999999999999</v>
      </c>
      <c r="N26" s="113"/>
      <c r="O26" s="30">
        <v>100</v>
      </c>
    </row>
    <row r="27" spans="1:16" ht="48" customHeight="1">
      <c r="A27" s="174"/>
      <c r="B27" s="96" t="s">
        <v>230</v>
      </c>
      <c r="C27" s="96"/>
      <c r="D27" s="96" t="s">
        <v>243</v>
      </c>
      <c r="E27" s="96"/>
      <c r="F27" s="96"/>
      <c r="G27" s="96"/>
      <c r="H27" s="96"/>
      <c r="I27" s="102" t="s">
        <v>253</v>
      </c>
      <c r="J27" s="102"/>
      <c r="K27" s="104">
        <v>36.36</v>
      </c>
      <c r="L27" s="104"/>
      <c r="M27" s="113">
        <f t="shared" ref="M27" si="8">K27/O27</f>
        <v>0.36359999999999998</v>
      </c>
      <c r="N27" s="113"/>
      <c r="O27" s="30">
        <v>100</v>
      </c>
      <c r="P27" s="1" t="s">
        <v>113</v>
      </c>
    </row>
    <row r="28" spans="1:16" ht="39.75" customHeight="1">
      <c r="A28" s="174"/>
      <c r="B28" s="96" t="s">
        <v>224</v>
      </c>
      <c r="C28" s="96"/>
      <c r="D28" s="96" t="s">
        <v>225</v>
      </c>
      <c r="E28" s="96"/>
      <c r="F28" s="96"/>
      <c r="G28" s="96"/>
      <c r="H28" s="96"/>
      <c r="I28" s="102" t="s">
        <v>226</v>
      </c>
      <c r="J28" s="102"/>
      <c r="K28" s="104">
        <v>90</v>
      </c>
      <c r="L28" s="104"/>
      <c r="M28" s="113">
        <f t="shared" ref="M28:M32" si="9">K28/O28</f>
        <v>0.9</v>
      </c>
      <c r="N28" s="113"/>
      <c r="O28" s="30">
        <v>100</v>
      </c>
    </row>
    <row r="29" spans="1:16" ht="37.5" customHeight="1">
      <c r="A29" s="174"/>
      <c r="B29" s="96" t="s">
        <v>227</v>
      </c>
      <c r="C29" s="96"/>
      <c r="D29" s="96" t="s">
        <v>228</v>
      </c>
      <c r="E29" s="96"/>
      <c r="F29" s="96"/>
      <c r="G29" s="96"/>
      <c r="H29" s="96"/>
      <c r="I29" s="102" t="s">
        <v>229</v>
      </c>
      <c r="J29" s="102"/>
      <c r="K29" s="104">
        <v>44.48</v>
      </c>
      <c r="L29" s="104"/>
      <c r="M29" s="113">
        <f t="shared" si="9"/>
        <v>0.44479999999999997</v>
      </c>
      <c r="N29" s="113"/>
      <c r="O29" s="30">
        <v>100</v>
      </c>
    </row>
    <row r="30" spans="1:16" ht="46.5" customHeight="1">
      <c r="A30" s="174"/>
      <c r="B30" s="108" t="s">
        <v>230</v>
      </c>
      <c r="C30" s="108"/>
      <c r="D30" s="108" t="s">
        <v>231</v>
      </c>
      <c r="E30" s="108"/>
      <c r="F30" s="108"/>
      <c r="G30" s="108"/>
      <c r="H30" s="108"/>
      <c r="I30" s="152" t="s">
        <v>232</v>
      </c>
      <c r="J30" s="152"/>
      <c r="K30" s="154">
        <v>36.36</v>
      </c>
      <c r="L30" s="154"/>
      <c r="M30" s="161">
        <f t="shared" si="9"/>
        <v>0.36359999999999998</v>
      </c>
      <c r="N30" s="161"/>
      <c r="O30" s="31">
        <v>100</v>
      </c>
    </row>
    <row r="31" spans="1:16" ht="49.5" customHeight="1">
      <c r="A31" s="174"/>
      <c r="B31" s="96" t="s">
        <v>233</v>
      </c>
      <c r="C31" s="96"/>
      <c r="D31" s="96" t="s">
        <v>234</v>
      </c>
      <c r="E31" s="96"/>
      <c r="F31" s="96"/>
      <c r="G31" s="96"/>
      <c r="H31" s="96"/>
      <c r="I31" s="102" t="s">
        <v>235</v>
      </c>
      <c r="J31" s="102"/>
      <c r="K31" s="104">
        <v>97</v>
      </c>
      <c r="L31" s="104"/>
      <c r="M31" s="113">
        <f t="shared" si="9"/>
        <v>0.97</v>
      </c>
      <c r="N31" s="113"/>
      <c r="O31" s="30">
        <v>100</v>
      </c>
    </row>
    <row r="32" spans="1:16" ht="75.75" customHeight="1">
      <c r="A32" s="174"/>
      <c r="B32" s="96" t="s">
        <v>236</v>
      </c>
      <c r="C32" s="96"/>
      <c r="D32" s="96" t="s">
        <v>234</v>
      </c>
      <c r="E32" s="96"/>
      <c r="F32" s="96"/>
      <c r="G32" s="96"/>
      <c r="H32" s="96"/>
      <c r="I32" s="102" t="s">
        <v>237</v>
      </c>
      <c r="J32" s="102"/>
      <c r="K32" s="104">
        <v>95.85</v>
      </c>
      <c r="L32" s="104"/>
      <c r="M32" s="113">
        <f t="shared" si="9"/>
        <v>0.95849999999999991</v>
      </c>
      <c r="N32" s="113"/>
      <c r="O32" s="30">
        <v>100</v>
      </c>
    </row>
    <row r="33" spans="1:16" ht="24" customHeight="1">
      <c r="A33" s="128"/>
      <c r="B33" s="99"/>
      <c r="C33" s="101"/>
      <c r="D33" s="156"/>
      <c r="E33" s="156"/>
      <c r="F33" s="156"/>
      <c r="G33" s="156"/>
      <c r="H33" s="156"/>
      <c r="I33" s="156"/>
      <c r="J33" s="157"/>
      <c r="K33" s="114"/>
      <c r="L33" s="114"/>
      <c r="M33" s="90">
        <v>0.36</v>
      </c>
      <c r="N33" s="90"/>
      <c r="O33" s="30"/>
    </row>
    <row r="34" spans="1:16" ht="69.75" customHeight="1">
      <c r="A34" s="127">
        <v>3</v>
      </c>
      <c r="B34" s="96" t="s">
        <v>255</v>
      </c>
      <c r="C34" s="96"/>
      <c r="D34" s="96" t="s">
        <v>265</v>
      </c>
      <c r="E34" s="96"/>
      <c r="F34" s="96"/>
      <c r="G34" s="96"/>
      <c r="H34" s="96"/>
      <c r="I34" s="102" t="s">
        <v>266</v>
      </c>
      <c r="J34" s="102"/>
      <c r="K34" s="104">
        <v>80</v>
      </c>
      <c r="L34" s="104"/>
      <c r="M34" s="113">
        <f>K34/O34</f>
        <v>0.8</v>
      </c>
      <c r="N34" s="113"/>
      <c r="O34" s="54">
        <v>100</v>
      </c>
      <c r="P34"/>
    </row>
    <row r="35" spans="1:16" ht="39" customHeight="1">
      <c r="A35" s="174"/>
      <c r="B35" s="96" t="s">
        <v>256</v>
      </c>
      <c r="C35" s="96"/>
      <c r="D35" s="96" t="s">
        <v>267</v>
      </c>
      <c r="E35" s="96"/>
      <c r="F35" s="96"/>
      <c r="G35" s="96"/>
      <c r="H35" s="96"/>
      <c r="I35" s="102" t="s">
        <v>268</v>
      </c>
      <c r="J35" s="102"/>
      <c r="K35" s="104">
        <v>80</v>
      </c>
      <c r="L35" s="104"/>
      <c r="M35" s="113">
        <f t="shared" ref="M35:M47" si="10">K35/O35</f>
        <v>0.8</v>
      </c>
      <c r="N35" s="113"/>
      <c r="O35" s="54">
        <v>100</v>
      </c>
      <c r="P35"/>
    </row>
    <row r="36" spans="1:16" ht="55.5" customHeight="1">
      <c r="A36" s="174"/>
      <c r="B36" s="96" t="s">
        <v>257</v>
      </c>
      <c r="C36" s="96"/>
      <c r="D36" s="96" t="s">
        <v>269</v>
      </c>
      <c r="E36" s="96"/>
      <c r="F36" s="96"/>
      <c r="G36" s="96"/>
      <c r="H36" s="96"/>
      <c r="I36" s="102" t="s">
        <v>270</v>
      </c>
      <c r="J36" s="102"/>
      <c r="K36" s="104">
        <v>80</v>
      </c>
      <c r="L36" s="104"/>
      <c r="M36" s="113">
        <f t="shared" si="10"/>
        <v>0.8</v>
      </c>
      <c r="N36" s="113"/>
      <c r="O36" s="54">
        <v>100</v>
      </c>
      <c r="P36"/>
    </row>
    <row r="37" spans="1:16" ht="66" customHeight="1">
      <c r="A37" s="174"/>
      <c r="B37" s="96" t="s">
        <v>258</v>
      </c>
      <c r="C37" s="96"/>
      <c r="D37" s="96" t="s">
        <v>271</v>
      </c>
      <c r="E37" s="96"/>
      <c r="F37" s="96"/>
      <c r="G37" s="96"/>
      <c r="H37" s="96"/>
      <c r="I37" s="102" t="s">
        <v>272</v>
      </c>
      <c r="J37" s="102"/>
      <c r="K37" s="104">
        <v>108.1</v>
      </c>
      <c r="L37" s="104"/>
      <c r="M37" s="113">
        <f t="shared" si="10"/>
        <v>1.081</v>
      </c>
      <c r="N37" s="113"/>
      <c r="O37" s="54">
        <v>100</v>
      </c>
      <c r="P37"/>
    </row>
    <row r="38" spans="1:16" ht="33" customHeight="1">
      <c r="A38" s="174"/>
      <c r="B38" s="96" t="s">
        <v>259</v>
      </c>
      <c r="C38" s="96"/>
      <c r="D38" s="96" t="s">
        <v>273</v>
      </c>
      <c r="E38" s="96"/>
      <c r="F38" s="96"/>
      <c r="G38" s="96"/>
      <c r="H38" s="96"/>
      <c r="I38" s="102" t="s">
        <v>274</v>
      </c>
      <c r="J38" s="102"/>
      <c r="K38" s="104">
        <v>80</v>
      </c>
      <c r="L38" s="104"/>
      <c r="M38" s="113">
        <f t="shared" si="10"/>
        <v>0.8</v>
      </c>
      <c r="N38" s="113"/>
      <c r="O38" s="54">
        <v>100</v>
      </c>
      <c r="P38"/>
    </row>
    <row r="39" spans="1:16" ht="48" customHeight="1">
      <c r="A39" s="174"/>
      <c r="B39" s="96" t="s">
        <v>260</v>
      </c>
      <c r="C39" s="96"/>
      <c r="D39" s="96" t="s">
        <v>275</v>
      </c>
      <c r="E39" s="96"/>
      <c r="F39" s="96"/>
      <c r="G39" s="96"/>
      <c r="H39" s="96"/>
      <c r="I39" s="102" t="s">
        <v>276</v>
      </c>
      <c r="J39" s="102"/>
      <c r="K39" s="104">
        <v>75.260000000000005</v>
      </c>
      <c r="L39" s="104"/>
      <c r="M39" s="113">
        <f t="shared" si="10"/>
        <v>0.75260000000000005</v>
      </c>
      <c r="N39" s="113"/>
      <c r="O39" s="54">
        <v>100</v>
      </c>
      <c r="P39"/>
    </row>
    <row r="40" spans="1:16" ht="152.25" customHeight="1">
      <c r="A40" s="174"/>
      <c r="B40" s="96" t="s">
        <v>68</v>
      </c>
      <c r="C40" s="96"/>
      <c r="D40" s="96" t="s">
        <v>277</v>
      </c>
      <c r="E40" s="96"/>
      <c r="F40" s="96"/>
      <c r="G40" s="96"/>
      <c r="H40" s="96"/>
      <c r="I40" s="102" t="s">
        <v>278</v>
      </c>
      <c r="J40" s="102"/>
      <c r="K40" s="104">
        <v>82.7</v>
      </c>
      <c r="L40" s="104"/>
      <c r="M40" s="113">
        <f t="shared" si="10"/>
        <v>0.82700000000000007</v>
      </c>
      <c r="N40" s="113"/>
      <c r="O40" s="54">
        <v>100</v>
      </c>
      <c r="P40"/>
    </row>
    <row r="41" spans="1:16" ht="91.5" customHeight="1">
      <c r="A41" s="174"/>
      <c r="B41" s="96" t="s">
        <v>218</v>
      </c>
      <c r="C41" s="96"/>
      <c r="D41" s="96" t="s">
        <v>279</v>
      </c>
      <c r="E41" s="96"/>
      <c r="F41" s="96"/>
      <c r="G41" s="96"/>
      <c r="H41" s="96"/>
      <c r="I41" s="102" t="s">
        <v>280</v>
      </c>
      <c r="J41" s="102"/>
      <c r="K41" s="104">
        <v>142.94</v>
      </c>
      <c r="L41" s="104"/>
      <c r="M41" s="113">
        <f t="shared" si="10"/>
        <v>0.9529333333333333</v>
      </c>
      <c r="N41" s="113"/>
      <c r="O41" s="54">
        <v>150</v>
      </c>
      <c r="P41" t="s">
        <v>113</v>
      </c>
    </row>
    <row r="42" spans="1:16" ht="69" customHeight="1">
      <c r="A42" s="174"/>
      <c r="B42" s="96" t="s">
        <v>213</v>
      </c>
      <c r="C42" s="96"/>
      <c r="D42" s="96" t="s">
        <v>281</v>
      </c>
      <c r="E42" s="96"/>
      <c r="F42" s="96"/>
      <c r="G42" s="96"/>
      <c r="H42" s="96"/>
      <c r="I42" s="102" t="s">
        <v>282</v>
      </c>
      <c r="J42" s="102"/>
      <c r="K42" s="104">
        <v>86.03</v>
      </c>
      <c r="L42" s="104"/>
      <c r="M42" s="113">
        <f t="shared" si="10"/>
        <v>0.86030000000000006</v>
      </c>
      <c r="N42" s="113"/>
      <c r="O42" s="54">
        <v>100</v>
      </c>
      <c r="P42"/>
    </row>
    <row r="43" spans="1:16" ht="46.5" customHeight="1">
      <c r="A43" s="174"/>
      <c r="B43" s="96" t="s">
        <v>261</v>
      </c>
      <c r="C43" s="96"/>
      <c r="D43" s="96" t="s">
        <v>283</v>
      </c>
      <c r="E43" s="96"/>
      <c r="F43" s="96"/>
      <c r="G43" s="96"/>
      <c r="H43" s="96"/>
      <c r="I43" s="102" t="s">
        <v>284</v>
      </c>
      <c r="J43" s="102"/>
      <c r="K43" s="104">
        <v>80</v>
      </c>
      <c r="L43" s="104"/>
      <c r="M43" s="113">
        <f t="shared" si="10"/>
        <v>0.8</v>
      </c>
      <c r="N43" s="113"/>
      <c r="O43" s="54">
        <v>100</v>
      </c>
      <c r="P43"/>
    </row>
    <row r="44" spans="1:16" ht="45.75" customHeight="1">
      <c r="A44" s="174"/>
      <c r="B44" s="96" t="s">
        <v>59</v>
      </c>
      <c r="C44" s="96"/>
      <c r="D44" s="96" t="s">
        <v>285</v>
      </c>
      <c r="E44" s="96"/>
      <c r="F44" s="96"/>
      <c r="G44" s="96"/>
      <c r="H44" s="96"/>
      <c r="I44" s="102" t="s">
        <v>286</v>
      </c>
      <c r="J44" s="102"/>
      <c r="K44" s="104">
        <v>66.25</v>
      </c>
      <c r="L44" s="104"/>
      <c r="M44" s="113">
        <f t="shared" si="10"/>
        <v>0.66249999999999998</v>
      </c>
      <c r="N44" s="113"/>
      <c r="O44" s="54">
        <v>100</v>
      </c>
      <c r="P44" t="s">
        <v>113</v>
      </c>
    </row>
    <row r="45" spans="1:16" ht="45.75" customHeight="1">
      <c r="A45" s="174"/>
      <c r="B45" s="108" t="s">
        <v>262</v>
      </c>
      <c r="C45" s="108"/>
      <c r="D45" s="108" t="s">
        <v>287</v>
      </c>
      <c r="E45" s="108"/>
      <c r="F45" s="108"/>
      <c r="G45" s="108"/>
      <c r="H45" s="108"/>
      <c r="I45" s="152" t="s">
        <v>288</v>
      </c>
      <c r="J45" s="152"/>
      <c r="K45" s="154">
        <v>64.760000000000005</v>
      </c>
      <c r="L45" s="154"/>
      <c r="M45" s="161">
        <f t="shared" si="10"/>
        <v>0.64760000000000006</v>
      </c>
      <c r="N45" s="161"/>
      <c r="O45" s="57">
        <v>100</v>
      </c>
      <c r="P45"/>
    </row>
    <row r="46" spans="1:16" ht="55.5" customHeight="1">
      <c r="A46" s="174"/>
      <c r="B46" s="96" t="s">
        <v>263</v>
      </c>
      <c r="C46" s="96"/>
      <c r="D46" s="96" t="s">
        <v>289</v>
      </c>
      <c r="E46" s="96"/>
      <c r="F46" s="96"/>
      <c r="G46" s="96"/>
      <c r="H46" s="96"/>
      <c r="I46" s="102" t="s">
        <v>290</v>
      </c>
      <c r="J46" s="102"/>
      <c r="K46" s="104">
        <v>76.3</v>
      </c>
      <c r="L46" s="104"/>
      <c r="M46" s="113">
        <f t="shared" si="10"/>
        <v>0.76300000000000001</v>
      </c>
      <c r="N46" s="113"/>
      <c r="O46" s="54">
        <v>100</v>
      </c>
      <c r="P46"/>
    </row>
    <row r="47" spans="1:16" ht="55.5" customHeight="1">
      <c r="A47" s="174"/>
      <c r="B47" s="96" t="s">
        <v>264</v>
      </c>
      <c r="C47" s="96"/>
      <c r="D47" s="96" t="s">
        <v>291</v>
      </c>
      <c r="E47" s="96"/>
      <c r="F47" s="96"/>
      <c r="G47" s="96"/>
      <c r="H47" s="96"/>
      <c r="I47" s="102" t="s">
        <v>292</v>
      </c>
      <c r="J47" s="102"/>
      <c r="K47" s="104">
        <v>80.010000000000005</v>
      </c>
      <c r="L47" s="104"/>
      <c r="M47" s="113">
        <f t="shared" si="10"/>
        <v>0.80010000000000003</v>
      </c>
      <c r="N47" s="113"/>
      <c r="O47" s="54">
        <v>100</v>
      </c>
      <c r="P47"/>
    </row>
    <row r="48" spans="1:16" ht="30.75" customHeight="1">
      <c r="A48" s="128"/>
      <c r="B48" s="96"/>
      <c r="C48" s="96"/>
      <c r="D48" s="96"/>
      <c r="E48" s="96"/>
      <c r="F48" s="96"/>
      <c r="G48" s="96"/>
      <c r="H48" s="96"/>
      <c r="I48" s="102"/>
      <c r="J48" s="102"/>
      <c r="K48" s="114"/>
      <c r="L48" s="114"/>
      <c r="M48" s="158">
        <v>0.65</v>
      </c>
      <c r="N48" s="158"/>
      <c r="O48" s="55"/>
      <c r="P48"/>
    </row>
    <row r="49" spans="1:15" ht="93" customHeight="1">
      <c r="A49" s="127">
        <v>4</v>
      </c>
      <c r="B49" s="149" t="s">
        <v>58</v>
      </c>
      <c r="C49" s="150"/>
      <c r="D49" s="149" t="s">
        <v>296</v>
      </c>
      <c r="E49" s="151"/>
      <c r="F49" s="151"/>
      <c r="G49" s="151"/>
      <c r="H49" s="150"/>
      <c r="I49" s="152" t="s">
        <v>297</v>
      </c>
      <c r="J49" s="153"/>
      <c r="K49" s="154">
        <v>129.46</v>
      </c>
      <c r="L49" s="155"/>
      <c r="M49" s="159">
        <f t="shared" ref="M49:M57" si="11">K49/O49</f>
        <v>1.2946</v>
      </c>
      <c r="N49" s="160"/>
      <c r="O49" s="31">
        <v>100</v>
      </c>
    </row>
    <row r="50" spans="1:15" ht="64.5" customHeight="1">
      <c r="A50" s="174"/>
      <c r="B50" s="99" t="s">
        <v>255</v>
      </c>
      <c r="C50" s="100"/>
      <c r="D50" s="99" t="s">
        <v>298</v>
      </c>
      <c r="E50" s="101"/>
      <c r="F50" s="101"/>
      <c r="G50" s="101"/>
      <c r="H50" s="100"/>
      <c r="I50" s="102" t="s">
        <v>299</v>
      </c>
      <c r="J50" s="103"/>
      <c r="K50" s="104">
        <v>144</v>
      </c>
      <c r="L50" s="105"/>
      <c r="M50" s="106">
        <f t="shared" si="11"/>
        <v>1.44</v>
      </c>
      <c r="N50" s="107"/>
      <c r="O50" s="30">
        <v>100</v>
      </c>
    </row>
    <row r="51" spans="1:15" ht="47.25" customHeight="1">
      <c r="A51" s="174"/>
      <c r="B51" s="99" t="s">
        <v>240</v>
      </c>
      <c r="C51" s="100"/>
      <c r="D51" s="99" t="s">
        <v>300</v>
      </c>
      <c r="E51" s="101"/>
      <c r="F51" s="101"/>
      <c r="G51" s="101"/>
      <c r="H51" s="100"/>
      <c r="I51" s="102" t="s">
        <v>301</v>
      </c>
      <c r="J51" s="103"/>
      <c r="K51" s="104">
        <v>174.46</v>
      </c>
      <c r="L51" s="105"/>
      <c r="M51" s="106">
        <f>K51/O51</f>
        <v>1.7446000000000002</v>
      </c>
      <c r="N51" s="107"/>
      <c r="O51" s="30">
        <v>100</v>
      </c>
    </row>
    <row r="52" spans="1:15" ht="35.25" customHeight="1">
      <c r="A52" s="174"/>
      <c r="B52" s="99" t="s">
        <v>59</v>
      </c>
      <c r="C52" s="100"/>
      <c r="D52" s="99" t="s">
        <v>302</v>
      </c>
      <c r="E52" s="101"/>
      <c r="F52" s="101"/>
      <c r="G52" s="101"/>
      <c r="H52" s="100"/>
      <c r="I52" s="102" t="s">
        <v>303</v>
      </c>
      <c r="J52" s="103"/>
      <c r="K52" s="104">
        <v>156</v>
      </c>
      <c r="L52" s="105"/>
      <c r="M52" s="106">
        <f>K52/O52</f>
        <v>1.56</v>
      </c>
      <c r="N52" s="107"/>
      <c r="O52" s="30">
        <v>100</v>
      </c>
    </row>
    <row r="53" spans="1:15" ht="41.25" customHeight="1">
      <c r="A53" s="174"/>
      <c r="B53" s="99" t="s">
        <v>59</v>
      </c>
      <c r="C53" s="100"/>
      <c r="D53" s="99" t="s">
        <v>304</v>
      </c>
      <c r="E53" s="101"/>
      <c r="F53" s="101"/>
      <c r="G53" s="101"/>
      <c r="H53" s="100"/>
      <c r="I53" s="102" t="s">
        <v>305</v>
      </c>
      <c r="J53" s="103"/>
      <c r="K53" s="104">
        <v>156</v>
      </c>
      <c r="L53" s="105"/>
      <c r="M53" s="106">
        <f>K53/O53</f>
        <v>1.56</v>
      </c>
      <c r="N53" s="107"/>
      <c r="O53" s="30">
        <v>100</v>
      </c>
    </row>
    <row r="54" spans="1:15" ht="39.75" customHeight="1">
      <c r="A54" s="174"/>
      <c r="B54" s="99" t="s">
        <v>60</v>
      </c>
      <c r="C54" s="100"/>
      <c r="D54" s="99" t="s">
        <v>306</v>
      </c>
      <c r="E54" s="101"/>
      <c r="F54" s="101"/>
      <c r="G54" s="101"/>
      <c r="H54" s="100"/>
      <c r="I54" s="102" t="s">
        <v>307</v>
      </c>
      <c r="J54" s="103"/>
      <c r="K54" s="104">
        <v>187.73</v>
      </c>
      <c r="L54" s="105"/>
      <c r="M54" s="106">
        <f t="shared" si="11"/>
        <v>1.8773</v>
      </c>
      <c r="N54" s="107"/>
      <c r="O54" s="30">
        <v>100</v>
      </c>
    </row>
    <row r="55" spans="1:15" ht="42.75" customHeight="1">
      <c r="A55" s="174"/>
      <c r="B55" s="99" t="s">
        <v>293</v>
      </c>
      <c r="C55" s="100"/>
      <c r="D55" s="99" t="s">
        <v>308</v>
      </c>
      <c r="E55" s="101"/>
      <c r="F55" s="101"/>
      <c r="G55" s="101"/>
      <c r="H55" s="100"/>
      <c r="I55" s="102" t="s">
        <v>309</v>
      </c>
      <c r="J55" s="103"/>
      <c r="K55" s="104">
        <v>141.43</v>
      </c>
      <c r="L55" s="105"/>
      <c r="M55" s="106">
        <f t="shared" si="11"/>
        <v>1.4143000000000001</v>
      </c>
      <c r="N55" s="107"/>
      <c r="O55" s="30">
        <v>100</v>
      </c>
    </row>
    <row r="56" spans="1:15" ht="42.75" customHeight="1">
      <c r="A56" s="174"/>
      <c r="B56" s="99" t="s">
        <v>294</v>
      </c>
      <c r="C56" s="100"/>
      <c r="D56" s="99" t="s">
        <v>310</v>
      </c>
      <c r="E56" s="101"/>
      <c r="F56" s="101"/>
      <c r="G56" s="101"/>
      <c r="H56" s="100"/>
      <c r="I56" s="102" t="s">
        <v>311</v>
      </c>
      <c r="J56" s="103"/>
      <c r="K56" s="104">
        <v>300</v>
      </c>
      <c r="L56" s="105"/>
      <c r="M56" s="106">
        <f t="shared" si="11"/>
        <v>1.5</v>
      </c>
      <c r="N56" s="107"/>
      <c r="O56" s="30">
        <v>200</v>
      </c>
    </row>
    <row r="57" spans="1:15" ht="48.75" customHeight="1">
      <c r="A57" s="174"/>
      <c r="B57" s="99" t="s">
        <v>295</v>
      </c>
      <c r="C57" s="100"/>
      <c r="D57" s="99" t="s">
        <v>298</v>
      </c>
      <c r="E57" s="101"/>
      <c r="F57" s="101"/>
      <c r="G57" s="101"/>
      <c r="H57" s="100"/>
      <c r="I57" s="102" t="s">
        <v>312</v>
      </c>
      <c r="J57" s="103"/>
      <c r="K57" s="104">
        <v>144</v>
      </c>
      <c r="L57" s="105"/>
      <c r="M57" s="106">
        <f t="shared" si="11"/>
        <v>1.44</v>
      </c>
      <c r="N57" s="107"/>
      <c r="O57" s="30">
        <v>100</v>
      </c>
    </row>
    <row r="58" spans="1:15" ht="27" customHeight="1">
      <c r="A58" s="128"/>
      <c r="B58" s="96"/>
      <c r="C58" s="96"/>
      <c r="D58" s="96"/>
      <c r="E58" s="96"/>
      <c r="F58" s="96"/>
      <c r="G58" s="96"/>
      <c r="H58" s="96"/>
      <c r="I58" s="102"/>
      <c r="J58" s="102"/>
      <c r="K58" s="114"/>
      <c r="L58" s="115"/>
      <c r="M58" s="116">
        <v>1.29</v>
      </c>
      <c r="N58" s="117"/>
      <c r="O58" s="66"/>
    </row>
    <row r="59" spans="1:15" ht="91.5" customHeight="1">
      <c r="A59" s="118">
        <v>5</v>
      </c>
      <c r="B59" s="96" t="s">
        <v>78</v>
      </c>
      <c r="C59" s="96"/>
      <c r="D59" s="96" t="s">
        <v>139</v>
      </c>
      <c r="E59" s="96"/>
      <c r="F59" s="96"/>
      <c r="G59" s="96"/>
      <c r="H59" s="96"/>
      <c r="I59" s="102" t="s">
        <v>138</v>
      </c>
      <c r="J59" s="102"/>
      <c r="K59" s="104">
        <v>70</v>
      </c>
      <c r="L59" s="104"/>
      <c r="M59" s="113">
        <f>K59/O59</f>
        <v>0.7</v>
      </c>
      <c r="N59" s="113"/>
      <c r="O59" s="30">
        <v>100</v>
      </c>
    </row>
    <row r="60" spans="1:15" ht="92.25" customHeight="1">
      <c r="A60" s="119"/>
      <c r="B60" s="96" t="s">
        <v>58</v>
      </c>
      <c r="C60" s="96"/>
      <c r="D60" s="96" t="s">
        <v>79</v>
      </c>
      <c r="E60" s="96"/>
      <c r="F60" s="96"/>
      <c r="G60" s="96"/>
      <c r="H60" s="96"/>
      <c r="I60" s="102" t="s">
        <v>140</v>
      </c>
      <c r="J60" s="102"/>
      <c r="K60" s="104">
        <v>70</v>
      </c>
      <c r="L60" s="104"/>
      <c r="M60" s="113">
        <f t="shared" ref="M60:M66" si="12">K60/O60</f>
        <v>0.7</v>
      </c>
      <c r="N60" s="113"/>
      <c r="O60" s="30">
        <v>100</v>
      </c>
    </row>
    <row r="61" spans="1:15" ht="37.5" customHeight="1">
      <c r="A61" s="119"/>
      <c r="B61" s="96" t="s">
        <v>69</v>
      </c>
      <c r="C61" s="96"/>
      <c r="D61" s="96" t="s">
        <v>142</v>
      </c>
      <c r="E61" s="96"/>
      <c r="F61" s="96"/>
      <c r="G61" s="96"/>
      <c r="H61" s="96"/>
      <c r="I61" s="102" t="s">
        <v>141</v>
      </c>
      <c r="J61" s="102"/>
      <c r="K61" s="104">
        <v>70</v>
      </c>
      <c r="L61" s="104"/>
      <c r="M61" s="113">
        <f t="shared" si="12"/>
        <v>0.7</v>
      </c>
      <c r="N61" s="113"/>
      <c r="O61" s="30">
        <v>100</v>
      </c>
    </row>
    <row r="62" spans="1:15" ht="67.5" customHeight="1">
      <c r="A62" s="119"/>
      <c r="B62" s="99" t="s">
        <v>136</v>
      </c>
      <c r="C62" s="100"/>
      <c r="D62" s="99" t="s">
        <v>137</v>
      </c>
      <c r="E62" s="101"/>
      <c r="F62" s="101"/>
      <c r="G62" s="101"/>
      <c r="H62" s="100"/>
      <c r="I62" s="102" t="s">
        <v>143</v>
      </c>
      <c r="J62" s="103"/>
      <c r="K62" s="104">
        <v>25.04</v>
      </c>
      <c r="L62" s="105"/>
      <c r="M62" s="94">
        <f t="shared" si="12"/>
        <v>0.25040000000000001</v>
      </c>
      <c r="N62" s="95"/>
      <c r="O62" s="52">
        <v>100</v>
      </c>
    </row>
    <row r="63" spans="1:15" ht="64.5" customHeight="1">
      <c r="A63" s="119"/>
      <c r="B63" s="96" t="s">
        <v>102</v>
      </c>
      <c r="C63" s="96"/>
      <c r="D63" s="96" t="s">
        <v>103</v>
      </c>
      <c r="E63" s="96"/>
      <c r="F63" s="96"/>
      <c r="G63" s="96"/>
      <c r="H63" s="96"/>
      <c r="I63" s="102" t="s">
        <v>144</v>
      </c>
      <c r="J63" s="102"/>
      <c r="K63" s="104">
        <v>38.5</v>
      </c>
      <c r="L63" s="104"/>
      <c r="M63" s="113">
        <f t="shared" si="12"/>
        <v>0.38500000000000001</v>
      </c>
      <c r="N63" s="113"/>
      <c r="O63" s="30">
        <v>100</v>
      </c>
    </row>
    <row r="64" spans="1:15" ht="131.25" customHeight="1">
      <c r="A64" s="119"/>
      <c r="B64" s="96" t="s">
        <v>68</v>
      </c>
      <c r="C64" s="96"/>
      <c r="D64" s="96" t="s">
        <v>83</v>
      </c>
      <c r="E64" s="96"/>
      <c r="F64" s="96"/>
      <c r="G64" s="96"/>
      <c r="H64" s="96"/>
      <c r="I64" s="102" t="s">
        <v>145</v>
      </c>
      <c r="J64" s="102"/>
      <c r="K64" s="104">
        <v>27.3</v>
      </c>
      <c r="L64" s="104"/>
      <c r="M64" s="113">
        <f t="shared" si="12"/>
        <v>0.27300000000000002</v>
      </c>
      <c r="N64" s="113"/>
      <c r="O64" s="30">
        <v>100</v>
      </c>
    </row>
    <row r="65" spans="1:16" ht="60" customHeight="1">
      <c r="A65" s="119"/>
      <c r="B65" s="96" t="s">
        <v>91</v>
      </c>
      <c r="C65" s="96"/>
      <c r="D65" s="96" t="s">
        <v>92</v>
      </c>
      <c r="E65" s="96"/>
      <c r="F65" s="96"/>
      <c r="G65" s="96"/>
      <c r="H65" s="96"/>
      <c r="I65" s="102" t="s">
        <v>146</v>
      </c>
      <c r="J65" s="102"/>
      <c r="K65" s="104">
        <v>23.85</v>
      </c>
      <c r="L65" s="104"/>
      <c r="M65" s="113">
        <f t="shared" si="12"/>
        <v>0.23850000000000002</v>
      </c>
      <c r="N65" s="113"/>
      <c r="O65" s="30">
        <v>100</v>
      </c>
    </row>
    <row r="66" spans="1:16" ht="52.5" customHeight="1">
      <c r="A66" s="119"/>
      <c r="B66" s="96" t="s">
        <v>89</v>
      </c>
      <c r="C66" s="96"/>
      <c r="D66" s="96" t="s">
        <v>90</v>
      </c>
      <c r="E66" s="96"/>
      <c r="F66" s="96"/>
      <c r="G66" s="96"/>
      <c r="H66" s="96"/>
      <c r="I66" s="102" t="s">
        <v>147</v>
      </c>
      <c r="J66" s="102"/>
      <c r="K66" s="104">
        <v>93.17</v>
      </c>
      <c r="L66" s="104"/>
      <c r="M66" s="113">
        <f t="shared" si="12"/>
        <v>0.93169999999999997</v>
      </c>
      <c r="N66" s="113"/>
      <c r="O66" s="30">
        <v>100</v>
      </c>
    </row>
    <row r="67" spans="1:16" ht="42.75" customHeight="1">
      <c r="A67" s="119"/>
      <c r="B67" s="96" t="s">
        <v>59</v>
      </c>
      <c r="C67" s="96"/>
      <c r="D67" s="96" t="s">
        <v>148</v>
      </c>
      <c r="E67" s="96"/>
      <c r="F67" s="96"/>
      <c r="G67" s="96"/>
      <c r="H67" s="96"/>
      <c r="I67" s="102" t="s">
        <v>149</v>
      </c>
      <c r="J67" s="102"/>
      <c r="K67" s="104">
        <v>2520</v>
      </c>
      <c r="L67" s="104"/>
      <c r="M67" s="113">
        <f t="shared" ref="M67" si="13">K67/O67</f>
        <v>0.7</v>
      </c>
      <c r="N67" s="113"/>
      <c r="O67" s="30">
        <v>3600</v>
      </c>
    </row>
    <row r="68" spans="1:16" ht="42" customHeight="1">
      <c r="A68" s="119"/>
      <c r="B68" s="96" t="s">
        <v>80</v>
      </c>
      <c r="C68" s="96"/>
      <c r="D68" s="96" t="s">
        <v>81</v>
      </c>
      <c r="E68" s="96"/>
      <c r="F68" s="96"/>
      <c r="G68" s="96"/>
      <c r="H68" s="96"/>
      <c r="I68" s="102" t="s">
        <v>82</v>
      </c>
      <c r="J68" s="102"/>
      <c r="K68" s="104">
        <v>1531.2</v>
      </c>
      <c r="L68" s="104"/>
      <c r="M68" s="113">
        <f t="shared" ref="M68:M85" si="14">K68/O68</f>
        <v>0.34800000000000003</v>
      </c>
      <c r="N68" s="113"/>
      <c r="O68" s="30">
        <v>4400</v>
      </c>
    </row>
    <row r="69" spans="1:16" ht="39.75" customHeight="1">
      <c r="A69" s="119"/>
      <c r="B69" s="96" t="s">
        <v>60</v>
      </c>
      <c r="C69" s="96"/>
      <c r="D69" s="96" t="s">
        <v>84</v>
      </c>
      <c r="E69" s="96"/>
      <c r="F69" s="96"/>
      <c r="G69" s="96"/>
      <c r="H69" s="96"/>
      <c r="I69" s="102" t="s">
        <v>85</v>
      </c>
      <c r="J69" s="102"/>
      <c r="K69" s="104">
        <v>1296.3900000000001</v>
      </c>
      <c r="L69" s="104"/>
      <c r="M69" s="113">
        <f t="shared" si="14"/>
        <v>0.37039714285714287</v>
      </c>
      <c r="N69" s="113"/>
      <c r="O69" s="30">
        <v>3500</v>
      </c>
    </row>
    <row r="70" spans="1:16" ht="42.75" customHeight="1">
      <c r="A70" s="119"/>
      <c r="B70" s="96" t="s">
        <v>86</v>
      </c>
      <c r="C70" s="96"/>
      <c r="D70" s="96" t="s">
        <v>87</v>
      </c>
      <c r="E70" s="96"/>
      <c r="F70" s="96"/>
      <c r="G70" s="96"/>
      <c r="H70" s="96"/>
      <c r="I70" s="102" t="s">
        <v>88</v>
      </c>
      <c r="J70" s="102"/>
      <c r="K70" s="104">
        <v>26.69</v>
      </c>
      <c r="L70" s="104"/>
      <c r="M70" s="113">
        <f t="shared" si="14"/>
        <v>0.26690000000000003</v>
      </c>
      <c r="N70" s="113"/>
      <c r="O70" s="30">
        <v>100</v>
      </c>
    </row>
    <row r="71" spans="1:16" ht="43.5" customHeight="1">
      <c r="A71" s="119"/>
      <c r="B71" s="96" t="s">
        <v>80</v>
      </c>
      <c r="C71" s="96"/>
      <c r="D71" s="96" t="s">
        <v>93</v>
      </c>
      <c r="E71" s="96"/>
      <c r="F71" s="96"/>
      <c r="G71" s="96"/>
      <c r="H71" s="96"/>
      <c r="I71" s="102" t="s">
        <v>94</v>
      </c>
      <c r="J71" s="102"/>
      <c r="K71" s="104">
        <v>34.799999999999997</v>
      </c>
      <c r="L71" s="104"/>
      <c r="M71" s="113">
        <f t="shared" si="14"/>
        <v>0.34799999999999998</v>
      </c>
      <c r="N71" s="113"/>
      <c r="O71" s="30">
        <v>100</v>
      </c>
    </row>
    <row r="72" spans="1:16" ht="43.5" customHeight="1">
      <c r="A72" s="119"/>
      <c r="B72" s="96" t="s">
        <v>57</v>
      </c>
      <c r="C72" s="96"/>
      <c r="D72" s="96" t="s">
        <v>95</v>
      </c>
      <c r="E72" s="96"/>
      <c r="F72" s="96"/>
      <c r="G72" s="96"/>
      <c r="H72" s="96"/>
      <c r="I72" s="102" t="s">
        <v>96</v>
      </c>
      <c r="J72" s="102"/>
      <c r="K72" s="104">
        <v>1970.03</v>
      </c>
      <c r="L72" s="104"/>
      <c r="M72" s="113">
        <f t="shared" si="14"/>
        <v>0.27361527777777778</v>
      </c>
      <c r="N72" s="113"/>
      <c r="O72" s="30">
        <v>7200</v>
      </c>
    </row>
    <row r="73" spans="1:16" ht="80.25" customHeight="1">
      <c r="A73" s="119"/>
      <c r="B73" s="96" t="s">
        <v>97</v>
      </c>
      <c r="C73" s="96"/>
      <c r="D73" s="96" t="s">
        <v>98</v>
      </c>
      <c r="E73" s="96"/>
      <c r="F73" s="96"/>
      <c r="G73" s="96"/>
      <c r="H73" s="96"/>
      <c r="I73" s="102" t="s">
        <v>99</v>
      </c>
      <c r="J73" s="102"/>
      <c r="K73" s="104">
        <v>42.63</v>
      </c>
      <c r="L73" s="104"/>
      <c r="M73" s="113">
        <f t="shared" si="14"/>
        <v>0.42630000000000001</v>
      </c>
      <c r="N73" s="113"/>
      <c r="O73" s="30">
        <v>100</v>
      </c>
    </row>
    <row r="74" spans="1:16" ht="47.25" customHeight="1">
      <c r="A74" s="119"/>
      <c r="B74" s="96" t="s">
        <v>59</v>
      </c>
      <c r="C74" s="96"/>
      <c r="D74" s="96" t="s">
        <v>100</v>
      </c>
      <c r="E74" s="96"/>
      <c r="F74" s="96"/>
      <c r="G74" s="96"/>
      <c r="H74" s="96"/>
      <c r="I74" s="102" t="s">
        <v>101</v>
      </c>
      <c r="J74" s="102"/>
      <c r="K74" s="104">
        <v>2520</v>
      </c>
      <c r="L74" s="104"/>
      <c r="M74" s="113">
        <f t="shared" si="14"/>
        <v>0.7</v>
      </c>
      <c r="N74" s="113"/>
      <c r="O74" s="30">
        <v>3600</v>
      </c>
    </row>
    <row r="75" spans="1:16" ht="43.5" customHeight="1">
      <c r="A75" s="119"/>
      <c r="B75" s="96" t="s">
        <v>104</v>
      </c>
      <c r="C75" s="96"/>
      <c r="D75" s="96" t="s">
        <v>105</v>
      </c>
      <c r="E75" s="96"/>
      <c r="F75" s="96"/>
      <c r="G75" s="96"/>
      <c r="H75" s="96"/>
      <c r="I75" s="102" t="s">
        <v>106</v>
      </c>
      <c r="J75" s="102"/>
      <c r="K75" s="104">
        <v>68</v>
      </c>
      <c r="L75" s="104"/>
      <c r="M75" s="113">
        <f t="shared" si="14"/>
        <v>0.68</v>
      </c>
      <c r="N75" s="113"/>
      <c r="O75" s="30">
        <v>100</v>
      </c>
    </row>
    <row r="76" spans="1:16" ht="54" customHeight="1">
      <c r="A76" s="119"/>
      <c r="B76" s="96" t="s">
        <v>107</v>
      </c>
      <c r="C76" s="96"/>
      <c r="D76" s="96" t="s">
        <v>108</v>
      </c>
      <c r="E76" s="96"/>
      <c r="F76" s="96"/>
      <c r="G76" s="96"/>
      <c r="H76" s="96"/>
      <c r="I76" s="102" t="s">
        <v>109</v>
      </c>
      <c r="J76" s="102"/>
      <c r="K76" s="104">
        <v>19.02</v>
      </c>
      <c r="L76" s="104"/>
      <c r="M76" s="113">
        <f t="shared" si="14"/>
        <v>0.19020000000000001</v>
      </c>
      <c r="N76" s="113"/>
      <c r="O76" s="30">
        <v>100</v>
      </c>
    </row>
    <row r="77" spans="1:16" ht="33" customHeight="1">
      <c r="A77" s="119"/>
      <c r="B77" s="126" t="s">
        <v>110</v>
      </c>
      <c r="C77" s="126"/>
      <c r="D77" s="126" t="s">
        <v>111</v>
      </c>
      <c r="E77" s="126"/>
      <c r="F77" s="126"/>
      <c r="G77" s="126"/>
      <c r="H77" s="126"/>
      <c r="I77" s="148" t="s">
        <v>112</v>
      </c>
      <c r="J77" s="148"/>
      <c r="K77" s="121">
        <v>10.77</v>
      </c>
      <c r="L77" s="121"/>
      <c r="M77" s="121">
        <f t="shared" si="14"/>
        <v>0.10769999999999999</v>
      </c>
      <c r="N77" s="121"/>
      <c r="O77" s="30">
        <v>100</v>
      </c>
      <c r="P77" s="1" t="s">
        <v>113</v>
      </c>
    </row>
    <row r="78" spans="1:16" ht="44.25" customHeight="1">
      <c r="A78" s="119"/>
      <c r="B78" s="96" t="s">
        <v>114</v>
      </c>
      <c r="C78" s="96"/>
      <c r="D78" s="96" t="s">
        <v>115</v>
      </c>
      <c r="E78" s="96"/>
      <c r="F78" s="96"/>
      <c r="G78" s="96"/>
      <c r="H78" s="96"/>
      <c r="I78" s="102" t="s">
        <v>116</v>
      </c>
      <c r="J78" s="102"/>
      <c r="K78" s="104">
        <v>3050</v>
      </c>
      <c r="L78" s="104"/>
      <c r="M78" s="113">
        <f t="shared" si="14"/>
        <v>0.30499999999999999</v>
      </c>
      <c r="N78" s="113"/>
      <c r="O78" s="30">
        <v>10000</v>
      </c>
    </row>
    <row r="79" spans="1:16" ht="64.5" customHeight="1">
      <c r="A79" s="119"/>
      <c r="B79" s="96" t="s">
        <v>117</v>
      </c>
      <c r="C79" s="96"/>
      <c r="D79" s="96" t="s">
        <v>118</v>
      </c>
      <c r="E79" s="96"/>
      <c r="F79" s="96"/>
      <c r="G79" s="96"/>
      <c r="H79" s="96"/>
      <c r="I79" s="102" t="s">
        <v>119</v>
      </c>
      <c r="J79" s="102"/>
      <c r="K79" s="104">
        <v>17.25</v>
      </c>
      <c r="L79" s="104"/>
      <c r="M79" s="113">
        <f t="shared" si="14"/>
        <v>0.17249999999999999</v>
      </c>
      <c r="N79" s="113"/>
      <c r="O79" s="30">
        <v>100</v>
      </c>
      <c r="P79" s="1" t="s">
        <v>113</v>
      </c>
    </row>
    <row r="80" spans="1:16" ht="63.75" customHeight="1">
      <c r="A80" s="119"/>
      <c r="B80" s="149" t="s">
        <v>91</v>
      </c>
      <c r="C80" s="150"/>
      <c r="D80" s="149" t="s">
        <v>92</v>
      </c>
      <c r="E80" s="151"/>
      <c r="F80" s="151"/>
      <c r="G80" s="151"/>
      <c r="H80" s="150"/>
      <c r="I80" s="152" t="s">
        <v>120</v>
      </c>
      <c r="J80" s="153"/>
      <c r="K80" s="154">
        <v>16.93</v>
      </c>
      <c r="L80" s="155"/>
      <c r="M80" s="111">
        <f t="shared" si="14"/>
        <v>0.16930000000000001</v>
      </c>
      <c r="N80" s="112"/>
      <c r="O80" s="53">
        <v>100</v>
      </c>
    </row>
    <row r="81" spans="1:15" ht="45" customHeight="1">
      <c r="A81" s="119"/>
      <c r="B81" s="99" t="s">
        <v>121</v>
      </c>
      <c r="C81" s="100"/>
      <c r="D81" s="99" t="s">
        <v>122</v>
      </c>
      <c r="E81" s="101"/>
      <c r="F81" s="101"/>
      <c r="G81" s="101"/>
      <c r="H81" s="100"/>
      <c r="I81" s="102" t="s">
        <v>123</v>
      </c>
      <c r="J81" s="103"/>
      <c r="K81" s="104">
        <v>30.78</v>
      </c>
      <c r="L81" s="105"/>
      <c r="M81" s="94">
        <f t="shared" si="14"/>
        <v>0.30780000000000002</v>
      </c>
      <c r="N81" s="95"/>
      <c r="O81" s="52">
        <v>100</v>
      </c>
    </row>
    <row r="82" spans="1:15" ht="88.5" customHeight="1">
      <c r="A82" s="119"/>
      <c r="B82" s="99" t="s">
        <v>124</v>
      </c>
      <c r="C82" s="100" t="s">
        <v>124</v>
      </c>
      <c r="D82" s="99" t="s">
        <v>125</v>
      </c>
      <c r="E82" s="101"/>
      <c r="F82" s="101" t="s">
        <v>126</v>
      </c>
      <c r="G82" s="101"/>
      <c r="H82" s="100"/>
      <c r="I82" s="102" t="s">
        <v>127</v>
      </c>
      <c r="J82" s="103"/>
      <c r="K82" s="104">
        <v>3436.5</v>
      </c>
      <c r="L82" s="105"/>
      <c r="M82" s="94">
        <f t="shared" si="14"/>
        <v>0.68730000000000002</v>
      </c>
      <c r="N82" s="95"/>
      <c r="O82" s="52">
        <v>5000</v>
      </c>
    </row>
    <row r="83" spans="1:15" ht="38.25" customHeight="1">
      <c r="A83" s="119"/>
      <c r="B83" s="99" t="s">
        <v>128</v>
      </c>
      <c r="C83" s="100"/>
      <c r="D83" s="99" t="s">
        <v>129</v>
      </c>
      <c r="E83" s="101"/>
      <c r="F83" s="101"/>
      <c r="G83" s="101"/>
      <c r="H83" s="100"/>
      <c r="I83" s="102" t="s">
        <v>130</v>
      </c>
      <c r="J83" s="103"/>
      <c r="K83" s="104">
        <v>1504.5</v>
      </c>
      <c r="L83" s="105"/>
      <c r="M83" s="94">
        <f t="shared" si="14"/>
        <v>0.3009</v>
      </c>
      <c r="N83" s="95"/>
      <c r="O83" s="52">
        <v>5000</v>
      </c>
    </row>
    <row r="84" spans="1:15" ht="43.5" customHeight="1">
      <c r="A84" s="119"/>
      <c r="B84" s="99" t="s">
        <v>73</v>
      </c>
      <c r="C84" s="100"/>
      <c r="D84" s="99" t="s">
        <v>131</v>
      </c>
      <c r="E84" s="101"/>
      <c r="F84" s="101"/>
      <c r="G84" s="101"/>
      <c r="H84" s="100"/>
      <c r="I84" s="102" t="s">
        <v>132</v>
      </c>
      <c r="J84" s="103"/>
      <c r="K84" s="104">
        <v>5040</v>
      </c>
      <c r="L84" s="105"/>
      <c r="M84" s="94">
        <f t="shared" si="14"/>
        <v>0.7</v>
      </c>
      <c r="N84" s="95"/>
      <c r="O84" s="52">
        <v>7200</v>
      </c>
    </row>
    <row r="85" spans="1:15" ht="66" customHeight="1">
      <c r="A85" s="119"/>
      <c r="B85" s="99" t="s">
        <v>133</v>
      </c>
      <c r="C85" s="100"/>
      <c r="D85" s="99" t="s">
        <v>134</v>
      </c>
      <c r="E85" s="101"/>
      <c r="F85" s="101"/>
      <c r="G85" s="101"/>
      <c r="H85" s="100"/>
      <c r="I85" s="102" t="s">
        <v>135</v>
      </c>
      <c r="J85" s="103"/>
      <c r="K85" s="104">
        <v>26.69</v>
      </c>
      <c r="L85" s="105"/>
      <c r="M85" s="94">
        <f t="shared" si="14"/>
        <v>0.26690000000000003</v>
      </c>
      <c r="N85" s="95"/>
      <c r="O85" s="52">
        <v>100</v>
      </c>
    </row>
    <row r="86" spans="1:15" ht="28.5" customHeight="1">
      <c r="A86" s="120"/>
      <c r="B86" s="99"/>
      <c r="C86" s="101"/>
      <c r="D86" s="156"/>
      <c r="E86" s="156"/>
      <c r="F86" s="156"/>
      <c r="G86" s="156"/>
      <c r="H86" s="156"/>
      <c r="I86" s="156"/>
      <c r="J86" s="157"/>
      <c r="K86" s="114"/>
      <c r="L86" s="114"/>
      <c r="M86" s="90">
        <v>0.17</v>
      </c>
      <c r="N86" s="90"/>
      <c r="O86" s="30"/>
    </row>
    <row r="87" spans="1:15" ht="50.25" customHeight="1">
      <c r="A87" s="175">
        <v>6</v>
      </c>
      <c r="B87" s="96" t="s">
        <v>314</v>
      </c>
      <c r="C87" s="96"/>
      <c r="D87" s="96" t="s">
        <v>321</v>
      </c>
      <c r="E87" s="96"/>
      <c r="F87" s="96"/>
      <c r="G87" s="96"/>
      <c r="H87" s="96"/>
      <c r="I87" s="97" t="s">
        <v>331</v>
      </c>
      <c r="J87" s="97"/>
      <c r="K87" s="98">
        <v>321.69</v>
      </c>
      <c r="L87" s="98"/>
      <c r="M87" s="94">
        <f>K87/O87</f>
        <v>53.615000000000002</v>
      </c>
      <c r="N87" s="95"/>
      <c r="O87" s="52">
        <v>6</v>
      </c>
    </row>
    <row r="88" spans="1:15" ht="54.75" customHeight="1">
      <c r="A88" s="119"/>
      <c r="B88" s="96" t="s">
        <v>263</v>
      </c>
      <c r="C88" s="96"/>
      <c r="D88" s="96" t="s">
        <v>322</v>
      </c>
      <c r="E88" s="96"/>
      <c r="F88" s="96"/>
      <c r="G88" s="96"/>
      <c r="H88" s="96"/>
      <c r="I88" s="97" t="s">
        <v>332</v>
      </c>
      <c r="J88" s="97"/>
      <c r="K88" s="98">
        <v>90.4</v>
      </c>
      <c r="L88" s="98"/>
      <c r="M88" s="94">
        <f t="shared" ref="M88:M94" si="15">K88/O88</f>
        <v>15.066666666666668</v>
      </c>
      <c r="N88" s="95"/>
      <c r="O88" s="52">
        <v>6</v>
      </c>
    </row>
    <row r="89" spans="1:15" ht="67.5" customHeight="1">
      <c r="A89" s="119"/>
      <c r="B89" s="108" t="s">
        <v>263</v>
      </c>
      <c r="C89" s="108"/>
      <c r="D89" s="108" t="s">
        <v>322</v>
      </c>
      <c r="E89" s="108"/>
      <c r="F89" s="108"/>
      <c r="G89" s="108"/>
      <c r="H89" s="108"/>
      <c r="I89" s="109" t="s">
        <v>333</v>
      </c>
      <c r="J89" s="109"/>
      <c r="K89" s="110">
        <v>90.4</v>
      </c>
      <c r="L89" s="110"/>
      <c r="M89" s="111">
        <f t="shared" si="15"/>
        <v>15.066666666666668</v>
      </c>
      <c r="N89" s="112"/>
      <c r="O89" s="53">
        <v>6</v>
      </c>
    </row>
    <row r="90" spans="1:15" ht="66.75" customHeight="1">
      <c r="A90" s="119"/>
      <c r="B90" s="96" t="s">
        <v>315</v>
      </c>
      <c r="C90" s="96"/>
      <c r="D90" s="96" t="s">
        <v>323</v>
      </c>
      <c r="E90" s="96"/>
      <c r="F90" s="96"/>
      <c r="G90" s="96"/>
      <c r="H90" s="96"/>
      <c r="I90" s="97" t="s">
        <v>334</v>
      </c>
      <c r="J90" s="97"/>
      <c r="K90" s="98">
        <v>295.66000000000003</v>
      </c>
      <c r="L90" s="98"/>
      <c r="M90" s="94">
        <f t="shared" si="15"/>
        <v>49.276666666666671</v>
      </c>
      <c r="N90" s="95"/>
      <c r="O90" s="52">
        <v>6</v>
      </c>
    </row>
    <row r="91" spans="1:15" ht="25.5" customHeight="1">
      <c r="A91" s="119"/>
      <c r="B91" s="96" t="s">
        <v>60</v>
      </c>
      <c r="C91" s="96"/>
      <c r="D91" s="96" t="s">
        <v>324</v>
      </c>
      <c r="E91" s="96"/>
      <c r="F91" s="96"/>
      <c r="G91" s="96"/>
      <c r="H91" s="96"/>
      <c r="I91" s="97" t="s">
        <v>335</v>
      </c>
      <c r="J91" s="97"/>
      <c r="K91" s="98">
        <v>169.56</v>
      </c>
      <c r="L91" s="98"/>
      <c r="M91" s="94">
        <f t="shared" si="15"/>
        <v>28.26</v>
      </c>
      <c r="N91" s="95"/>
      <c r="O91" s="52">
        <v>6</v>
      </c>
    </row>
    <row r="92" spans="1:15" ht="42.75" customHeight="1">
      <c r="A92" s="119"/>
      <c r="B92" s="96" t="s">
        <v>316</v>
      </c>
      <c r="C92" s="96"/>
      <c r="D92" s="96" t="s">
        <v>325</v>
      </c>
      <c r="E92" s="96"/>
      <c r="F92" s="96"/>
      <c r="G92" s="96"/>
      <c r="H92" s="96"/>
      <c r="I92" s="97" t="s">
        <v>336</v>
      </c>
      <c r="J92" s="97"/>
      <c r="K92" s="98">
        <v>96.23</v>
      </c>
      <c r="L92" s="98"/>
      <c r="M92" s="94">
        <f t="shared" si="15"/>
        <v>16.038333333333334</v>
      </c>
      <c r="N92" s="95"/>
      <c r="O92" s="52">
        <v>6</v>
      </c>
    </row>
    <row r="93" spans="1:15" ht="91.5" customHeight="1">
      <c r="A93" s="119"/>
      <c r="B93" s="96" t="s">
        <v>317</v>
      </c>
      <c r="C93" s="96"/>
      <c r="D93" s="96" t="s">
        <v>326</v>
      </c>
      <c r="E93" s="96"/>
      <c r="F93" s="96"/>
      <c r="G93" s="96"/>
      <c r="H93" s="96"/>
      <c r="I93" s="97" t="s">
        <v>337</v>
      </c>
      <c r="J93" s="97"/>
      <c r="K93" s="98">
        <v>147.80000000000001</v>
      </c>
      <c r="L93" s="98"/>
      <c r="M93" s="94">
        <f t="shared" si="15"/>
        <v>24.633333333333336</v>
      </c>
      <c r="N93" s="95"/>
      <c r="O93" s="52">
        <v>6</v>
      </c>
    </row>
    <row r="94" spans="1:15" ht="90.75" customHeight="1">
      <c r="A94" s="119"/>
      <c r="B94" s="96" t="s">
        <v>317</v>
      </c>
      <c r="C94" s="96"/>
      <c r="D94" s="96" t="s">
        <v>327</v>
      </c>
      <c r="E94" s="96"/>
      <c r="F94" s="96"/>
      <c r="G94" s="96"/>
      <c r="H94" s="96"/>
      <c r="I94" s="97" t="s">
        <v>338</v>
      </c>
      <c r="J94" s="97"/>
      <c r="K94" s="98">
        <v>147.80000000000001</v>
      </c>
      <c r="L94" s="98"/>
      <c r="M94" s="94">
        <f t="shared" si="15"/>
        <v>24.633333333333336</v>
      </c>
      <c r="N94" s="95"/>
      <c r="O94" s="52">
        <v>6</v>
      </c>
    </row>
    <row r="95" spans="1:15" ht="79.5" customHeight="1">
      <c r="A95" s="119"/>
      <c r="B95" s="96" t="s">
        <v>318</v>
      </c>
      <c r="C95" s="96"/>
      <c r="D95" s="96" t="s">
        <v>328</v>
      </c>
      <c r="E95" s="96"/>
      <c r="F95" s="96"/>
      <c r="G95" s="96"/>
      <c r="H95" s="96"/>
      <c r="I95" s="97" t="s">
        <v>339</v>
      </c>
      <c r="J95" s="97"/>
      <c r="K95" s="98">
        <v>436.32</v>
      </c>
      <c r="L95" s="98"/>
      <c r="M95" s="113">
        <f>K95/O95</f>
        <v>72.72</v>
      </c>
      <c r="N95" s="113"/>
      <c r="O95" s="52">
        <v>6</v>
      </c>
    </row>
    <row r="96" spans="1:15" ht="57.75" customHeight="1">
      <c r="A96" s="119"/>
      <c r="B96" s="96" t="s">
        <v>319</v>
      </c>
      <c r="C96" s="96"/>
      <c r="D96" s="96" t="s">
        <v>329</v>
      </c>
      <c r="E96" s="96"/>
      <c r="F96" s="96"/>
      <c r="G96" s="96"/>
      <c r="H96" s="96"/>
      <c r="I96" s="97" t="s">
        <v>340</v>
      </c>
      <c r="J96" s="97"/>
      <c r="K96" s="98">
        <v>231.7</v>
      </c>
      <c r="L96" s="98"/>
      <c r="M96" s="113">
        <f>K96/O96</f>
        <v>38.616666666666667</v>
      </c>
      <c r="N96" s="113"/>
      <c r="O96" s="52">
        <v>6</v>
      </c>
    </row>
    <row r="97" spans="1:16" ht="80.25" customHeight="1">
      <c r="A97" s="119"/>
      <c r="B97" s="96" t="s">
        <v>320</v>
      </c>
      <c r="C97" s="96"/>
      <c r="D97" s="96" t="s">
        <v>330</v>
      </c>
      <c r="E97" s="96"/>
      <c r="F97" s="96"/>
      <c r="G97" s="96"/>
      <c r="H97" s="96"/>
      <c r="I97" s="97" t="s">
        <v>341</v>
      </c>
      <c r="J97" s="97"/>
      <c r="K97" s="98">
        <v>302.27</v>
      </c>
      <c r="L97" s="98"/>
      <c r="M97" s="113">
        <f t="shared" ref="M97:M137" si="16">K97/O97</f>
        <v>50.37833333333333</v>
      </c>
      <c r="N97" s="113"/>
      <c r="O97" s="52">
        <v>6</v>
      </c>
    </row>
    <row r="98" spans="1:16" ht="23.25" customHeight="1">
      <c r="A98" s="119"/>
      <c r="B98" s="99"/>
      <c r="C98" s="101"/>
      <c r="D98" s="156"/>
      <c r="E98" s="156"/>
      <c r="F98" s="156"/>
      <c r="G98" s="156"/>
      <c r="H98" s="156"/>
      <c r="I98" s="156"/>
      <c r="J98" s="157"/>
      <c r="K98" s="114"/>
      <c r="L98" s="114"/>
      <c r="M98" s="90">
        <v>15.07</v>
      </c>
      <c r="N98" s="90"/>
      <c r="O98" s="30"/>
    </row>
    <row r="99" spans="1:16" ht="57.75" customHeight="1">
      <c r="A99" s="176">
        <v>7</v>
      </c>
      <c r="B99" s="99" t="s">
        <v>263</v>
      </c>
      <c r="C99" s="100"/>
      <c r="D99" s="99" t="s">
        <v>374</v>
      </c>
      <c r="E99" s="101"/>
      <c r="F99" s="101"/>
      <c r="G99" s="101"/>
      <c r="H99" s="100"/>
      <c r="I99" s="102" t="s">
        <v>375</v>
      </c>
      <c r="J99" s="103"/>
      <c r="K99" s="104">
        <v>28.43</v>
      </c>
      <c r="L99" s="105"/>
      <c r="M99" s="121">
        <f t="shared" si="16"/>
        <v>2.843E-2</v>
      </c>
      <c r="N99" s="121"/>
      <c r="O99" s="54">
        <v>1000</v>
      </c>
    </row>
    <row r="100" spans="1:16" ht="48" customHeight="1">
      <c r="A100" s="119"/>
      <c r="B100" s="99" t="s">
        <v>69</v>
      </c>
      <c r="C100" s="100"/>
      <c r="D100" s="99" t="s">
        <v>376</v>
      </c>
      <c r="E100" s="101"/>
      <c r="F100" s="101"/>
      <c r="G100" s="101"/>
      <c r="H100" s="100"/>
      <c r="I100" s="102" t="s">
        <v>377</v>
      </c>
      <c r="J100" s="103"/>
      <c r="K100" s="104">
        <v>1038.75</v>
      </c>
      <c r="L100" s="105"/>
      <c r="M100" s="121">
        <f t="shared" si="16"/>
        <v>4.1549999999999997E-2</v>
      </c>
      <c r="N100" s="121"/>
      <c r="O100" s="54">
        <v>25000</v>
      </c>
    </row>
    <row r="101" spans="1:16" ht="44.25" customHeight="1">
      <c r="A101" s="119"/>
      <c r="B101" s="99" t="s">
        <v>342</v>
      </c>
      <c r="C101" s="100"/>
      <c r="D101" s="99" t="s">
        <v>378</v>
      </c>
      <c r="E101" s="101"/>
      <c r="F101" s="101"/>
      <c r="G101" s="101"/>
      <c r="H101" s="100"/>
      <c r="I101" s="102" t="s">
        <v>379</v>
      </c>
      <c r="J101" s="103"/>
      <c r="K101" s="104">
        <v>133.29</v>
      </c>
      <c r="L101" s="105"/>
      <c r="M101" s="121">
        <f t="shared" si="16"/>
        <v>0.13328999999999999</v>
      </c>
      <c r="N101" s="121"/>
      <c r="O101" s="54">
        <v>1000</v>
      </c>
    </row>
    <row r="102" spans="1:16" ht="40.5" customHeight="1">
      <c r="A102" s="119"/>
      <c r="B102" s="99" t="s">
        <v>343</v>
      </c>
      <c r="C102" s="100"/>
      <c r="D102" s="99" t="s">
        <v>380</v>
      </c>
      <c r="E102" s="101"/>
      <c r="F102" s="101"/>
      <c r="G102" s="101"/>
      <c r="H102" s="100"/>
      <c r="I102" s="102" t="s">
        <v>381</v>
      </c>
      <c r="J102" s="103"/>
      <c r="K102" s="104">
        <v>68.34</v>
      </c>
      <c r="L102" s="105"/>
      <c r="M102" s="121">
        <f t="shared" si="16"/>
        <v>6.8339999999999998E-2</v>
      </c>
      <c r="N102" s="121"/>
      <c r="O102" s="54">
        <v>1000</v>
      </c>
    </row>
    <row r="103" spans="1:16" ht="37.5" customHeight="1">
      <c r="A103" s="119"/>
      <c r="B103" s="99" t="s">
        <v>344</v>
      </c>
      <c r="C103" s="100"/>
      <c r="D103" s="99" t="s">
        <v>382</v>
      </c>
      <c r="E103" s="101"/>
      <c r="F103" s="101"/>
      <c r="G103" s="101"/>
      <c r="H103" s="100"/>
      <c r="I103" s="102" t="s">
        <v>383</v>
      </c>
      <c r="J103" s="103"/>
      <c r="K103" s="104">
        <v>129.9</v>
      </c>
      <c r="L103" s="105"/>
      <c r="M103" s="121">
        <f t="shared" si="16"/>
        <v>0.12990000000000002</v>
      </c>
      <c r="N103" s="121"/>
      <c r="O103" s="54">
        <v>1000</v>
      </c>
    </row>
    <row r="104" spans="1:16" ht="35.25" customHeight="1">
      <c r="A104" s="119"/>
      <c r="B104" s="99" t="s">
        <v>345</v>
      </c>
      <c r="C104" s="100"/>
      <c r="D104" s="99" t="s">
        <v>384</v>
      </c>
      <c r="E104" s="101"/>
      <c r="F104" s="101"/>
      <c r="G104" s="101"/>
      <c r="H104" s="100"/>
      <c r="I104" s="102" t="s">
        <v>385</v>
      </c>
      <c r="J104" s="103"/>
      <c r="K104" s="104">
        <v>36.94</v>
      </c>
      <c r="L104" s="105"/>
      <c r="M104" s="121">
        <f t="shared" si="16"/>
        <v>3.6940000000000001E-2</v>
      </c>
      <c r="N104" s="121"/>
      <c r="O104" s="54">
        <v>1000</v>
      </c>
    </row>
    <row r="105" spans="1:16" ht="54.75" customHeight="1">
      <c r="A105" s="119"/>
      <c r="B105" s="99" t="s">
        <v>346</v>
      </c>
      <c r="C105" s="100"/>
      <c r="D105" s="99" t="s">
        <v>386</v>
      </c>
      <c r="E105" s="101"/>
      <c r="F105" s="101"/>
      <c r="G105" s="101"/>
      <c r="H105" s="100"/>
      <c r="I105" s="102" t="s">
        <v>387</v>
      </c>
      <c r="J105" s="103"/>
      <c r="K105" s="104">
        <v>52.06</v>
      </c>
      <c r="L105" s="105"/>
      <c r="M105" s="121">
        <f t="shared" si="16"/>
        <v>0.10412</v>
      </c>
      <c r="N105" s="121"/>
      <c r="O105" s="54">
        <v>500</v>
      </c>
    </row>
    <row r="106" spans="1:16" ht="35.25" customHeight="1">
      <c r="A106" s="119"/>
      <c r="B106" s="99" t="s">
        <v>347</v>
      </c>
      <c r="C106" s="100"/>
      <c r="D106" s="99" t="s">
        <v>388</v>
      </c>
      <c r="E106" s="101"/>
      <c r="F106" s="101"/>
      <c r="G106" s="101"/>
      <c r="H106" s="100"/>
      <c r="I106" s="102" t="s">
        <v>389</v>
      </c>
      <c r="J106" s="103"/>
      <c r="K106" s="104">
        <v>10409.17</v>
      </c>
      <c r="L106" s="105"/>
      <c r="M106" s="121">
        <f t="shared" si="16"/>
        <v>0.20818339999999999</v>
      </c>
      <c r="N106" s="121"/>
      <c r="O106" s="54">
        <v>50000</v>
      </c>
    </row>
    <row r="107" spans="1:16" ht="66.75" customHeight="1">
      <c r="A107" s="119"/>
      <c r="B107" s="99" t="s">
        <v>348</v>
      </c>
      <c r="C107" s="100"/>
      <c r="D107" s="99" t="s">
        <v>390</v>
      </c>
      <c r="E107" s="101"/>
      <c r="F107" s="101"/>
      <c r="G107" s="101"/>
      <c r="H107" s="100"/>
      <c r="I107" s="102" t="s">
        <v>391</v>
      </c>
      <c r="J107" s="103"/>
      <c r="K107" s="104">
        <v>62.5</v>
      </c>
      <c r="L107" s="105"/>
      <c r="M107" s="121">
        <f t="shared" si="16"/>
        <v>6.25E-2</v>
      </c>
      <c r="N107" s="121"/>
      <c r="O107" s="54">
        <v>1000</v>
      </c>
    </row>
    <row r="108" spans="1:16" ht="36" customHeight="1">
      <c r="A108" s="119"/>
      <c r="B108" s="102" t="s">
        <v>349</v>
      </c>
      <c r="C108" s="103"/>
      <c r="D108" s="99" t="s">
        <v>392</v>
      </c>
      <c r="E108" s="101"/>
      <c r="F108" s="101"/>
      <c r="G108" s="101"/>
      <c r="H108" s="100"/>
      <c r="I108" s="102" t="s">
        <v>393</v>
      </c>
      <c r="J108" s="103"/>
      <c r="K108" s="104">
        <v>50.79</v>
      </c>
      <c r="L108" s="105"/>
      <c r="M108" s="121">
        <f t="shared" si="16"/>
        <v>5.0790000000000002E-2</v>
      </c>
      <c r="N108" s="121"/>
      <c r="O108" s="54">
        <v>1000</v>
      </c>
    </row>
    <row r="109" spans="1:16" ht="44.25" customHeight="1">
      <c r="A109" s="119"/>
      <c r="B109" s="99" t="s">
        <v>350</v>
      </c>
      <c r="C109" s="100"/>
      <c r="D109" s="99" t="s">
        <v>394</v>
      </c>
      <c r="E109" s="101"/>
      <c r="F109" s="101"/>
      <c r="G109" s="101"/>
      <c r="H109" s="100"/>
      <c r="I109" s="102" t="s">
        <v>395</v>
      </c>
      <c r="J109" s="103"/>
      <c r="K109" s="104">
        <v>82.77</v>
      </c>
      <c r="L109" s="105"/>
      <c r="M109" s="121">
        <f t="shared" si="16"/>
        <v>8.2769999999999996E-2</v>
      </c>
      <c r="N109" s="121"/>
      <c r="O109" s="54">
        <v>1000</v>
      </c>
      <c r="P109" s="56"/>
    </row>
    <row r="110" spans="1:16" ht="41.25" customHeight="1">
      <c r="A110" s="119"/>
      <c r="B110" s="99" t="s">
        <v>351</v>
      </c>
      <c r="C110" s="100"/>
      <c r="D110" s="99" t="s">
        <v>396</v>
      </c>
      <c r="E110" s="101"/>
      <c r="F110" s="101"/>
      <c r="G110" s="101"/>
      <c r="H110" s="100"/>
      <c r="I110" s="102" t="s">
        <v>397</v>
      </c>
      <c r="J110" s="103"/>
      <c r="K110" s="104">
        <v>216.62</v>
      </c>
      <c r="L110" s="105"/>
      <c r="M110" s="121">
        <f t="shared" si="16"/>
        <v>4.3324000000000001E-2</v>
      </c>
      <c r="N110" s="121"/>
      <c r="O110" s="54">
        <v>5000</v>
      </c>
    </row>
    <row r="111" spans="1:16" ht="45" customHeight="1">
      <c r="A111" s="119"/>
      <c r="B111" s="99" t="s">
        <v>352</v>
      </c>
      <c r="C111" s="100"/>
      <c r="D111" s="99" t="s">
        <v>398</v>
      </c>
      <c r="E111" s="101"/>
      <c r="F111" s="101"/>
      <c r="G111" s="101"/>
      <c r="H111" s="100"/>
      <c r="I111" s="102" t="s">
        <v>399</v>
      </c>
      <c r="J111" s="103"/>
      <c r="K111" s="104">
        <v>33.549999999999997</v>
      </c>
      <c r="L111" s="105"/>
      <c r="M111" s="121">
        <f t="shared" si="16"/>
        <v>3.3549999999999996E-2</v>
      </c>
      <c r="N111" s="121"/>
      <c r="O111" s="54">
        <v>1000</v>
      </c>
    </row>
    <row r="112" spans="1:16" ht="51.75" customHeight="1">
      <c r="A112" s="119"/>
      <c r="B112" s="99" t="s">
        <v>353</v>
      </c>
      <c r="C112" s="100"/>
      <c r="D112" s="99" t="s">
        <v>400</v>
      </c>
      <c r="E112" s="101"/>
      <c r="F112" s="101"/>
      <c r="G112" s="101"/>
      <c r="H112" s="100"/>
      <c r="I112" s="102" t="s">
        <v>401</v>
      </c>
      <c r="J112" s="103"/>
      <c r="K112" s="104">
        <v>82.88</v>
      </c>
      <c r="L112" s="105"/>
      <c r="M112" s="121">
        <f t="shared" si="16"/>
        <v>8.2879999999999995E-2</v>
      </c>
      <c r="N112" s="121"/>
      <c r="O112" s="54">
        <v>1000</v>
      </c>
    </row>
    <row r="113" spans="1:15" ht="54" customHeight="1">
      <c r="A113" s="119"/>
      <c r="B113" s="99" t="s">
        <v>354</v>
      </c>
      <c r="C113" s="100"/>
      <c r="D113" s="99" t="s">
        <v>402</v>
      </c>
      <c r="E113" s="101"/>
      <c r="F113" s="101"/>
      <c r="G113" s="101"/>
      <c r="H113" s="100"/>
      <c r="I113" s="102" t="s">
        <v>403</v>
      </c>
      <c r="J113" s="103"/>
      <c r="K113" s="104">
        <v>1625.3</v>
      </c>
      <c r="L113" s="105"/>
      <c r="M113" s="121">
        <f t="shared" si="16"/>
        <v>0.16253000000000001</v>
      </c>
      <c r="N113" s="121"/>
      <c r="O113" s="54">
        <v>10000</v>
      </c>
    </row>
    <row r="114" spans="1:15" ht="45.75" customHeight="1">
      <c r="A114" s="119"/>
      <c r="B114" s="99" t="s">
        <v>355</v>
      </c>
      <c r="C114" s="100"/>
      <c r="D114" s="99" t="s">
        <v>404</v>
      </c>
      <c r="E114" s="101"/>
      <c r="F114" s="101"/>
      <c r="G114" s="101"/>
      <c r="H114" s="100"/>
      <c r="I114" s="102" t="s">
        <v>405</v>
      </c>
      <c r="J114" s="103"/>
      <c r="K114" s="104">
        <v>2553.9899999999998</v>
      </c>
      <c r="L114" s="105"/>
      <c r="M114" s="121">
        <f t="shared" si="16"/>
        <v>5.1079799999999995E-2</v>
      </c>
      <c r="N114" s="121"/>
      <c r="O114" s="54">
        <v>50000</v>
      </c>
    </row>
    <row r="115" spans="1:15" ht="47.25" customHeight="1">
      <c r="A115" s="119"/>
      <c r="B115" s="99" t="s">
        <v>313</v>
      </c>
      <c r="C115" s="100"/>
      <c r="D115" s="99" t="s">
        <v>406</v>
      </c>
      <c r="E115" s="101"/>
      <c r="F115" s="101"/>
      <c r="G115" s="101"/>
      <c r="H115" s="100"/>
      <c r="I115" s="102" t="s">
        <v>407</v>
      </c>
      <c r="J115" s="103"/>
      <c r="K115" s="104">
        <v>33.86</v>
      </c>
      <c r="L115" s="105"/>
      <c r="M115" s="121">
        <f t="shared" si="16"/>
        <v>3.3860000000000001E-2</v>
      </c>
      <c r="N115" s="121"/>
      <c r="O115" s="54">
        <v>1000</v>
      </c>
    </row>
    <row r="116" spans="1:15" ht="32.25" customHeight="1">
      <c r="A116" s="119"/>
      <c r="B116" s="99" t="s">
        <v>356</v>
      </c>
      <c r="C116" s="100"/>
      <c r="D116" s="99" t="s">
        <v>408</v>
      </c>
      <c r="E116" s="101"/>
      <c r="F116" s="101"/>
      <c r="G116" s="101"/>
      <c r="H116" s="100"/>
      <c r="I116" s="102" t="s">
        <v>409</v>
      </c>
      <c r="J116" s="103"/>
      <c r="K116" s="104">
        <v>5939</v>
      </c>
      <c r="L116" s="105"/>
      <c r="M116" s="121">
        <f t="shared" si="16"/>
        <v>0.11878</v>
      </c>
      <c r="N116" s="121"/>
      <c r="O116" s="54">
        <v>50000</v>
      </c>
    </row>
    <row r="117" spans="1:15" ht="44.25" customHeight="1">
      <c r="A117" s="119"/>
      <c r="B117" s="99" t="s">
        <v>57</v>
      </c>
      <c r="C117" s="100"/>
      <c r="D117" s="99" t="s">
        <v>410</v>
      </c>
      <c r="E117" s="101"/>
      <c r="F117" s="101"/>
      <c r="G117" s="101"/>
      <c r="H117" s="100"/>
      <c r="I117" s="102" t="s">
        <v>411</v>
      </c>
      <c r="J117" s="103"/>
      <c r="K117" s="104">
        <v>1910</v>
      </c>
      <c r="L117" s="105"/>
      <c r="M117" s="121">
        <f t="shared" si="16"/>
        <v>3.8199999999999998E-2</v>
      </c>
      <c r="N117" s="121"/>
      <c r="O117" s="54">
        <v>50000</v>
      </c>
    </row>
    <row r="118" spans="1:15" ht="95.25" customHeight="1">
      <c r="A118" s="119"/>
      <c r="B118" s="99" t="s">
        <v>357</v>
      </c>
      <c r="C118" s="100"/>
      <c r="D118" s="99" t="s">
        <v>412</v>
      </c>
      <c r="E118" s="101"/>
      <c r="F118" s="101"/>
      <c r="G118" s="101"/>
      <c r="H118" s="100"/>
      <c r="I118" s="102" t="s">
        <v>413</v>
      </c>
      <c r="J118" s="103"/>
      <c r="K118" s="104">
        <v>1740</v>
      </c>
      <c r="L118" s="105"/>
      <c r="M118" s="121">
        <f t="shared" si="16"/>
        <v>4.3499999999999997E-2</v>
      </c>
      <c r="N118" s="121"/>
      <c r="O118" s="54">
        <v>40000</v>
      </c>
    </row>
    <row r="119" spans="1:15" ht="85.5" customHeight="1">
      <c r="A119" s="119"/>
      <c r="B119" s="99" t="s">
        <v>358</v>
      </c>
      <c r="C119" s="100"/>
      <c r="D119" s="149" t="s">
        <v>410</v>
      </c>
      <c r="E119" s="151"/>
      <c r="F119" s="151"/>
      <c r="G119" s="151"/>
      <c r="H119" s="150"/>
      <c r="I119" s="152" t="s">
        <v>414</v>
      </c>
      <c r="J119" s="153"/>
      <c r="K119" s="154">
        <v>1062.78</v>
      </c>
      <c r="L119" s="155"/>
      <c r="M119" s="168">
        <f t="shared" si="16"/>
        <v>2.1255599999999999E-2</v>
      </c>
      <c r="N119" s="168"/>
      <c r="O119" s="57">
        <v>50000</v>
      </c>
    </row>
    <row r="120" spans="1:15" ht="51.75" customHeight="1">
      <c r="A120" s="119"/>
      <c r="B120" s="99" t="s">
        <v>359</v>
      </c>
      <c r="C120" s="100"/>
      <c r="D120" s="99" t="s">
        <v>415</v>
      </c>
      <c r="E120" s="101"/>
      <c r="F120" s="101"/>
      <c r="G120" s="101"/>
      <c r="H120" s="100"/>
      <c r="I120" s="102" t="s">
        <v>416</v>
      </c>
      <c r="J120" s="103"/>
      <c r="K120" s="104">
        <v>254</v>
      </c>
      <c r="L120" s="105"/>
      <c r="M120" s="121">
        <f t="shared" si="16"/>
        <v>0.254</v>
      </c>
      <c r="N120" s="121"/>
      <c r="O120" s="54">
        <v>1000</v>
      </c>
    </row>
    <row r="121" spans="1:15" ht="57.75" customHeight="1">
      <c r="A121" s="119"/>
      <c r="B121" s="99" t="s">
        <v>360</v>
      </c>
      <c r="C121" s="100"/>
      <c r="D121" s="99" t="s">
        <v>404</v>
      </c>
      <c r="E121" s="101"/>
      <c r="F121" s="101"/>
      <c r="G121" s="101"/>
      <c r="H121" s="100"/>
      <c r="I121" s="102" t="s">
        <v>417</v>
      </c>
      <c r="J121" s="103"/>
      <c r="K121" s="104">
        <v>3061.5</v>
      </c>
      <c r="L121" s="105"/>
      <c r="M121" s="121">
        <f t="shared" si="16"/>
        <v>6.123E-2</v>
      </c>
      <c r="N121" s="121"/>
      <c r="O121" s="54">
        <v>50000</v>
      </c>
    </row>
    <row r="122" spans="1:15" ht="44.25" customHeight="1">
      <c r="A122" s="119"/>
      <c r="B122" s="99" t="s">
        <v>361</v>
      </c>
      <c r="C122" s="100"/>
      <c r="D122" s="99" t="s">
        <v>418</v>
      </c>
      <c r="E122" s="101"/>
      <c r="F122" s="101"/>
      <c r="G122" s="101"/>
      <c r="H122" s="100"/>
      <c r="I122" s="102" t="s">
        <v>419</v>
      </c>
      <c r="J122" s="103"/>
      <c r="K122" s="104">
        <v>2252.14</v>
      </c>
      <c r="L122" s="105"/>
      <c r="M122" s="121">
        <f t="shared" si="16"/>
        <v>0.225214</v>
      </c>
      <c r="N122" s="121"/>
      <c r="O122" s="54">
        <v>10000</v>
      </c>
    </row>
    <row r="123" spans="1:15" ht="72" customHeight="1">
      <c r="A123" s="119"/>
      <c r="B123" s="99" t="s">
        <v>362</v>
      </c>
      <c r="C123" s="100"/>
      <c r="D123" s="99" t="s">
        <v>420</v>
      </c>
      <c r="E123" s="101"/>
      <c r="F123" s="101"/>
      <c r="G123" s="101"/>
      <c r="H123" s="100"/>
      <c r="I123" s="102" t="s">
        <v>421</v>
      </c>
      <c r="J123" s="103"/>
      <c r="K123" s="104">
        <v>1800</v>
      </c>
      <c r="L123" s="105"/>
      <c r="M123" s="121">
        <f t="shared" si="16"/>
        <v>0.18</v>
      </c>
      <c r="N123" s="121"/>
      <c r="O123" s="54">
        <v>10000</v>
      </c>
    </row>
    <row r="124" spans="1:15" ht="63" customHeight="1">
      <c r="A124" s="119"/>
      <c r="B124" s="99" t="s">
        <v>363</v>
      </c>
      <c r="C124" s="100"/>
      <c r="D124" s="99" t="s">
        <v>422</v>
      </c>
      <c r="E124" s="101"/>
      <c r="F124" s="101"/>
      <c r="G124" s="101"/>
      <c r="H124" s="100"/>
      <c r="I124" s="102" t="s">
        <v>423</v>
      </c>
      <c r="J124" s="103"/>
      <c r="K124" s="104">
        <v>1039.8900000000001</v>
      </c>
      <c r="L124" s="105"/>
      <c r="M124" s="121">
        <f t="shared" si="16"/>
        <v>2.0797800000000002E-2</v>
      </c>
      <c r="N124" s="121"/>
      <c r="O124" s="54">
        <v>50000</v>
      </c>
    </row>
    <row r="125" spans="1:15" ht="47.25" customHeight="1">
      <c r="A125" s="119"/>
      <c r="B125" s="99" t="s">
        <v>364</v>
      </c>
      <c r="C125" s="100"/>
      <c r="D125" s="99" t="s">
        <v>424</v>
      </c>
      <c r="E125" s="101"/>
      <c r="F125" s="101"/>
      <c r="G125" s="101"/>
      <c r="H125" s="100"/>
      <c r="I125" s="102" t="s">
        <v>425</v>
      </c>
      <c r="J125" s="103"/>
      <c r="K125" s="104">
        <v>98</v>
      </c>
      <c r="L125" s="105"/>
      <c r="M125" s="121">
        <f t="shared" si="16"/>
        <v>9.8000000000000004E-2</v>
      </c>
      <c r="N125" s="121"/>
      <c r="O125" s="54">
        <v>1000</v>
      </c>
    </row>
    <row r="126" spans="1:15" ht="78.75" customHeight="1">
      <c r="A126" s="119"/>
      <c r="B126" s="99" t="s">
        <v>365</v>
      </c>
      <c r="C126" s="100"/>
      <c r="D126" s="99" t="s">
        <v>384</v>
      </c>
      <c r="E126" s="101"/>
      <c r="F126" s="101"/>
      <c r="G126" s="101"/>
      <c r="H126" s="100"/>
      <c r="I126" s="102" t="s">
        <v>426</v>
      </c>
      <c r="J126" s="103"/>
      <c r="K126" s="104">
        <v>115.19</v>
      </c>
      <c r="L126" s="105"/>
      <c r="M126" s="121">
        <f t="shared" si="16"/>
        <v>0.11519</v>
      </c>
      <c r="N126" s="121"/>
      <c r="O126" s="54">
        <v>1000</v>
      </c>
    </row>
    <row r="127" spans="1:15" ht="62.25" customHeight="1">
      <c r="A127" s="119"/>
      <c r="B127" s="99" t="s">
        <v>366</v>
      </c>
      <c r="C127" s="100"/>
      <c r="D127" s="99" t="s">
        <v>427</v>
      </c>
      <c r="E127" s="101"/>
      <c r="F127" s="101"/>
      <c r="G127" s="101"/>
      <c r="H127" s="100"/>
      <c r="I127" s="102" t="s">
        <v>428</v>
      </c>
      <c r="J127" s="103"/>
      <c r="K127" s="104">
        <v>8126.5</v>
      </c>
      <c r="L127" s="105"/>
      <c r="M127" s="121">
        <f t="shared" si="16"/>
        <v>0.16253000000000001</v>
      </c>
      <c r="N127" s="121"/>
      <c r="O127" s="54">
        <v>50000</v>
      </c>
    </row>
    <row r="128" spans="1:15" ht="32.25" customHeight="1">
      <c r="A128" s="119"/>
      <c r="B128" s="99" t="s">
        <v>367</v>
      </c>
      <c r="C128" s="100"/>
      <c r="D128" s="99" t="s">
        <v>429</v>
      </c>
      <c r="E128" s="101"/>
      <c r="F128" s="101"/>
      <c r="G128" s="101"/>
      <c r="H128" s="100"/>
      <c r="I128" s="102" t="s">
        <v>430</v>
      </c>
      <c r="J128" s="103"/>
      <c r="K128" s="104">
        <v>193</v>
      </c>
      <c r="L128" s="105"/>
      <c r="M128" s="121">
        <f t="shared" si="16"/>
        <v>0.193</v>
      </c>
      <c r="N128" s="121"/>
      <c r="O128" s="54">
        <v>1000</v>
      </c>
    </row>
    <row r="129" spans="1:16" ht="36.75" customHeight="1">
      <c r="A129" s="119"/>
      <c r="B129" s="99" t="s">
        <v>368</v>
      </c>
      <c r="C129" s="100"/>
      <c r="D129" s="99" t="s">
        <v>431</v>
      </c>
      <c r="E129" s="101"/>
      <c r="F129" s="101"/>
      <c r="G129" s="101"/>
      <c r="H129" s="100"/>
      <c r="I129" s="102" t="s">
        <v>432</v>
      </c>
      <c r="J129" s="103"/>
      <c r="K129" s="104">
        <v>37.25</v>
      </c>
      <c r="L129" s="105"/>
      <c r="M129" s="121">
        <f t="shared" si="16"/>
        <v>3.7249999999999998E-2</v>
      </c>
      <c r="N129" s="121"/>
      <c r="O129" s="54">
        <v>1000</v>
      </c>
    </row>
    <row r="130" spans="1:16" ht="39" customHeight="1">
      <c r="A130" s="119"/>
      <c r="B130" s="99" t="s">
        <v>57</v>
      </c>
      <c r="C130" s="100"/>
      <c r="D130" s="99" t="s">
        <v>433</v>
      </c>
      <c r="E130" s="101"/>
      <c r="F130" s="101"/>
      <c r="G130" s="101"/>
      <c r="H130" s="100"/>
      <c r="I130" s="102" t="s">
        <v>434</v>
      </c>
      <c r="J130" s="103"/>
      <c r="K130" s="104">
        <v>33.85</v>
      </c>
      <c r="L130" s="105"/>
      <c r="M130" s="121">
        <f t="shared" si="16"/>
        <v>6.7699999999999996E-2</v>
      </c>
      <c r="N130" s="121"/>
      <c r="O130" s="54">
        <v>500</v>
      </c>
    </row>
    <row r="131" spans="1:16" ht="41.25" customHeight="1">
      <c r="A131" s="119"/>
      <c r="B131" s="99" t="s">
        <v>369</v>
      </c>
      <c r="C131" s="100"/>
      <c r="D131" s="99" t="s">
        <v>435</v>
      </c>
      <c r="E131" s="101"/>
      <c r="F131" s="101"/>
      <c r="G131" s="101"/>
      <c r="H131" s="100"/>
      <c r="I131" s="102" t="s">
        <v>436</v>
      </c>
      <c r="J131" s="103"/>
      <c r="K131" s="104">
        <v>12264.81</v>
      </c>
      <c r="L131" s="105"/>
      <c r="M131" s="121">
        <f t="shared" si="16"/>
        <v>0.1226481</v>
      </c>
      <c r="N131" s="121"/>
      <c r="O131" s="54">
        <v>100000</v>
      </c>
    </row>
    <row r="132" spans="1:16" ht="141.75" customHeight="1">
      <c r="A132" s="119"/>
      <c r="B132" s="99" t="s">
        <v>68</v>
      </c>
      <c r="C132" s="100"/>
      <c r="D132" s="99" t="s">
        <v>437</v>
      </c>
      <c r="E132" s="101"/>
      <c r="F132" s="101"/>
      <c r="G132" s="101"/>
      <c r="H132" s="100"/>
      <c r="I132" s="102" t="s">
        <v>438</v>
      </c>
      <c r="J132" s="103"/>
      <c r="K132" s="104">
        <v>1449.5</v>
      </c>
      <c r="L132" s="105"/>
      <c r="M132" s="121">
        <f t="shared" si="16"/>
        <v>2.8989999999999998E-2</v>
      </c>
      <c r="N132" s="121"/>
      <c r="O132" s="54">
        <v>50000</v>
      </c>
    </row>
    <row r="133" spans="1:16" ht="91.5" customHeight="1">
      <c r="A133" s="119"/>
      <c r="B133" s="99" t="s">
        <v>370</v>
      </c>
      <c r="C133" s="100"/>
      <c r="D133" s="99" t="s">
        <v>439</v>
      </c>
      <c r="E133" s="101"/>
      <c r="F133" s="101"/>
      <c r="G133" s="101"/>
      <c r="H133" s="100"/>
      <c r="I133" s="102" t="s">
        <v>440</v>
      </c>
      <c r="J133" s="103"/>
      <c r="K133" s="104">
        <v>40.299999999999997</v>
      </c>
      <c r="L133" s="105"/>
      <c r="M133" s="121">
        <f t="shared" si="16"/>
        <v>4.0299999999999996E-2</v>
      </c>
      <c r="N133" s="121"/>
      <c r="O133" s="54">
        <v>1000</v>
      </c>
    </row>
    <row r="134" spans="1:16" ht="40.5" customHeight="1">
      <c r="A134" s="119"/>
      <c r="B134" s="99" t="s">
        <v>371</v>
      </c>
      <c r="C134" s="100"/>
      <c r="D134" s="99" t="s">
        <v>441</v>
      </c>
      <c r="E134" s="101"/>
      <c r="F134" s="101"/>
      <c r="G134" s="101"/>
      <c r="H134" s="100"/>
      <c r="I134" s="102" t="s">
        <v>442</v>
      </c>
      <c r="J134" s="103"/>
      <c r="K134" s="104">
        <v>2560</v>
      </c>
      <c r="L134" s="105"/>
      <c r="M134" s="121">
        <f t="shared" si="16"/>
        <v>5.1200000000000002E-2</v>
      </c>
      <c r="N134" s="121"/>
      <c r="O134" s="54">
        <v>50000</v>
      </c>
    </row>
    <row r="135" spans="1:16" ht="90" customHeight="1">
      <c r="A135" s="119"/>
      <c r="B135" s="99" t="s">
        <v>372</v>
      </c>
      <c r="C135" s="100"/>
      <c r="D135" s="99" t="s">
        <v>443</v>
      </c>
      <c r="E135" s="101"/>
      <c r="F135" s="101"/>
      <c r="G135" s="101"/>
      <c r="H135" s="100"/>
      <c r="I135" s="102" t="s">
        <v>444</v>
      </c>
      <c r="J135" s="103"/>
      <c r="K135" s="104">
        <v>2990.19</v>
      </c>
      <c r="L135" s="105"/>
      <c r="M135" s="121">
        <f t="shared" si="16"/>
        <v>0.29901899999999998</v>
      </c>
      <c r="N135" s="121"/>
      <c r="O135" s="54">
        <v>10000</v>
      </c>
    </row>
    <row r="136" spans="1:16" ht="66.75" customHeight="1">
      <c r="A136" s="119"/>
      <c r="B136" s="126" t="s">
        <v>366</v>
      </c>
      <c r="C136" s="126"/>
      <c r="D136" s="126" t="s">
        <v>445</v>
      </c>
      <c r="E136" s="126"/>
      <c r="F136" s="126"/>
      <c r="G136" s="126"/>
      <c r="H136" s="126"/>
      <c r="I136" s="148" t="s">
        <v>446</v>
      </c>
      <c r="J136" s="148"/>
      <c r="K136" s="121">
        <v>8126.5</v>
      </c>
      <c r="L136" s="121"/>
      <c r="M136" s="121">
        <f t="shared" si="16"/>
        <v>0.16253000000000001</v>
      </c>
      <c r="N136" s="121"/>
      <c r="O136" s="30">
        <v>50000</v>
      </c>
    </row>
    <row r="137" spans="1:16" ht="81.75" customHeight="1">
      <c r="A137" s="119"/>
      <c r="B137" s="126" t="s">
        <v>373</v>
      </c>
      <c r="C137" s="126"/>
      <c r="D137" s="126" t="s">
        <v>447</v>
      </c>
      <c r="E137" s="126"/>
      <c r="F137" s="126"/>
      <c r="G137" s="126"/>
      <c r="H137" s="126"/>
      <c r="I137" s="148" t="s">
        <v>448</v>
      </c>
      <c r="J137" s="148"/>
      <c r="K137" s="121">
        <v>26.57</v>
      </c>
      <c r="L137" s="121"/>
      <c r="M137" s="121">
        <f t="shared" si="16"/>
        <v>2.657E-2</v>
      </c>
      <c r="N137" s="121"/>
      <c r="O137" s="30">
        <v>1000</v>
      </c>
      <c r="P137" s="1" t="s">
        <v>113</v>
      </c>
    </row>
    <row r="138" spans="1:16" ht="28.5" customHeight="1">
      <c r="A138" s="120"/>
      <c r="B138" s="99"/>
      <c r="C138" s="101"/>
      <c r="D138" s="156"/>
      <c r="E138" s="156"/>
      <c r="F138" s="156"/>
      <c r="G138" s="156"/>
      <c r="H138" s="156"/>
      <c r="I138" s="156"/>
      <c r="J138" s="157"/>
      <c r="K138" s="114"/>
      <c r="L138" s="114"/>
      <c r="M138" s="90">
        <v>0.02</v>
      </c>
      <c r="N138" s="90"/>
      <c r="O138" s="30"/>
    </row>
    <row r="139" spans="1:16" ht="50.25" customHeight="1">
      <c r="A139" s="71">
        <v>8</v>
      </c>
      <c r="B139" s="126"/>
      <c r="C139" s="126"/>
      <c r="D139" s="126" t="s">
        <v>472</v>
      </c>
      <c r="E139" s="126"/>
      <c r="F139" s="126"/>
      <c r="G139" s="126"/>
      <c r="H139" s="126"/>
      <c r="I139" s="148"/>
      <c r="J139" s="148"/>
      <c r="K139" s="121"/>
      <c r="L139" s="121"/>
      <c r="M139" s="121"/>
      <c r="N139" s="121"/>
      <c r="O139" s="30"/>
    </row>
    <row r="140" spans="1:16" ht="46.5" customHeight="1">
      <c r="A140" s="71">
        <v>9</v>
      </c>
      <c r="B140" s="126"/>
      <c r="C140" s="126"/>
      <c r="D140" s="126" t="s">
        <v>471</v>
      </c>
      <c r="E140" s="126"/>
      <c r="F140" s="126"/>
      <c r="G140" s="126"/>
      <c r="H140" s="126"/>
      <c r="I140" s="148"/>
      <c r="J140" s="148"/>
      <c r="K140" s="121"/>
      <c r="L140" s="121"/>
      <c r="M140" s="121"/>
      <c r="N140" s="121"/>
      <c r="O140" s="30"/>
    </row>
    <row r="141" spans="1:16" ht="87.75" customHeight="1">
      <c r="A141" s="175">
        <v>10</v>
      </c>
      <c r="B141" s="149" t="s">
        <v>449</v>
      </c>
      <c r="C141" s="150"/>
      <c r="D141" s="149" t="s">
        <v>455</v>
      </c>
      <c r="E141" s="151"/>
      <c r="F141" s="151"/>
      <c r="G141" s="151"/>
      <c r="H141" s="150"/>
      <c r="I141" s="152" t="s">
        <v>456</v>
      </c>
      <c r="J141" s="152"/>
      <c r="K141" s="170">
        <v>215.23</v>
      </c>
      <c r="L141" s="170"/>
      <c r="M141" s="161">
        <f t="shared" ref="M141:M148" si="17">K141/O141</f>
        <v>5.3807499999999999</v>
      </c>
      <c r="N141" s="161"/>
      <c r="O141" s="31">
        <v>40</v>
      </c>
    </row>
    <row r="142" spans="1:16" ht="78.75" customHeight="1">
      <c r="A142" s="176"/>
      <c r="B142" s="99" t="s">
        <v>358</v>
      </c>
      <c r="C142" s="100"/>
      <c r="D142" s="99" t="s">
        <v>457</v>
      </c>
      <c r="E142" s="101"/>
      <c r="F142" s="101"/>
      <c r="G142" s="101"/>
      <c r="H142" s="100"/>
      <c r="I142" s="102" t="s">
        <v>458</v>
      </c>
      <c r="J142" s="102"/>
      <c r="K142" s="169">
        <v>226.77</v>
      </c>
      <c r="L142" s="169"/>
      <c r="M142" s="113">
        <f t="shared" si="17"/>
        <v>5.6692499999999999</v>
      </c>
      <c r="N142" s="113"/>
      <c r="O142" s="30">
        <v>40</v>
      </c>
    </row>
    <row r="143" spans="1:16" ht="82.5" customHeight="1">
      <c r="A143" s="176"/>
      <c r="B143" s="99" t="s">
        <v>450</v>
      </c>
      <c r="C143" s="100"/>
      <c r="D143" s="99" t="s">
        <v>459</v>
      </c>
      <c r="E143" s="101"/>
      <c r="F143" s="101"/>
      <c r="G143" s="101"/>
      <c r="H143" s="100"/>
      <c r="I143" s="102" t="s">
        <v>460</v>
      </c>
      <c r="J143" s="102"/>
      <c r="K143" s="169">
        <v>2339.5700000000002</v>
      </c>
      <c r="L143" s="169"/>
      <c r="M143" s="113">
        <f t="shared" si="17"/>
        <v>5.8489250000000004</v>
      </c>
      <c r="N143" s="113"/>
      <c r="O143" s="30">
        <v>400</v>
      </c>
    </row>
    <row r="144" spans="1:16" ht="49.5" customHeight="1">
      <c r="A144" s="176"/>
      <c r="B144" s="99" t="s">
        <v>451</v>
      </c>
      <c r="C144" s="100"/>
      <c r="D144" s="99" t="s">
        <v>461</v>
      </c>
      <c r="E144" s="101"/>
      <c r="F144" s="101"/>
      <c r="G144" s="101"/>
      <c r="H144" s="100"/>
      <c r="I144" s="102" t="s">
        <v>462</v>
      </c>
      <c r="J144" s="102"/>
      <c r="K144" s="169">
        <v>1080.3900000000001</v>
      </c>
      <c r="L144" s="169"/>
      <c r="M144" s="113">
        <f t="shared" si="17"/>
        <v>5.4019500000000003</v>
      </c>
      <c r="N144" s="113"/>
      <c r="O144" s="30">
        <v>200</v>
      </c>
    </row>
    <row r="145" spans="1:1024" ht="77.25" customHeight="1">
      <c r="A145" s="176"/>
      <c r="B145" s="99" t="s">
        <v>452</v>
      </c>
      <c r="C145" s="100"/>
      <c r="D145" s="99" t="s">
        <v>463</v>
      </c>
      <c r="E145" s="101"/>
      <c r="F145" s="101"/>
      <c r="G145" s="101"/>
      <c r="H145" s="100"/>
      <c r="I145" s="102" t="s">
        <v>464</v>
      </c>
      <c r="J145" s="102"/>
      <c r="K145" s="169">
        <v>2160.77</v>
      </c>
      <c r="L145" s="169"/>
      <c r="M145" s="113">
        <f t="shared" si="17"/>
        <v>5.4019250000000003</v>
      </c>
      <c r="N145" s="113"/>
      <c r="O145" s="30">
        <v>400</v>
      </c>
    </row>
    <row r="146" spans="1:1024" ht="72.75" customHeight="1">
      <c r="A146" s="176"/>
      <c r="B146" s="99" t="s">
        <v>182</v>
      </c>
      <c r="C146" s="100"/>
      <c r="D146" s="99" t="s">
        <v>465</v>
      </c>
      <c r="E146" s="101"/>
      <c r="F146" s="101"/>
      <c r="G146" s="101"/>
      <c r="H146" s="100"/>
      <c r="I146" s="102" t="s">
        <v>466</v>
      </c>
      <c r="J146" s="102"/>
      <c r="K146" s="169">
        <v>216.07</v>
      </c>
      <c r="L146" s="169"/>
      <c r="M146" s="113">
        <f t="shared" si="17"/>
        <v>5.4017499999999998</v>
      </c>
      <c r="N146" s="113"/>
      <c r="O146" s="30">
        <v>40</v>
      </c>
    </row>
    <row r="147" spans="1:1024" ht="65.25" customHeight="1">
      <c r="A147" s="176"/>
      <c r="B147" s="99" t="s">
        <v>453</v>
      </c>
      <c r="C147" s="100"/>
      <c r="D147" s="99" t="s">
        <v>467</v>
      </c>
      <c r="E147" s="101"/>
      <c r="F147" s="101"/>
      <c r="G147" s="101"/>
      <c r="H147" s="100"/>
      <c r="I147" s="102" t="s">
        <v>468</v>
      </c>
      <c r="J147" s="171"/>
      <c r="K147" s="169">
        <v>216.07</v>
      </c>
      <c r="L147" s="172"/>
      <c r="M147" s="113">
        <f t="shared" si="17"/>
        <v>5.4017499999999998</v>
      </c>
      <c r="N147" s="113"/>
      <c r="O147" s="30">
        <v>40</v>
      </c>
    </row>
    <row r="148" spans="1:1024" ht="89.25" customHeight="1">
      <c r="A148" s="176"/>
      <c r="B148" s="99" t="s">
        <v>454</v>
      </c>
      <c r="C148" s="100"/>
      <c r="D148" s="99" t="s">
        <v>469</v>
      </c>
      <c r="E148" s="101"/>
      <c r="F148" s="101"/>
      <c r="G148" s="101"/>
      <c r="H148" s="173"/>
      <c r="I148" s="102" t="s">
        <v>470</v>
      </c>
      <c r="J148" s="102"/>
      <c r="K148" s="169">
        <v>2152.3000000000002</v>
      </c>
      <c r="L148" s="169"/>
      <c r="M148" s="113">
        <f t="shared" si="17"/>
        <v>5.3807500000000008</v>
      </c>
      <c r="N148" s="113"/>
      <c r="O148" s="30">
        <v>400</v>
      </c>
    </row>
    <row r="149" spans="1:1024" ht="28.5" customHeight="1">
      <c r="A149" s="177"/>
      <c r="B149" s="99"/>
      <c r="C149" s="101"/>
      <c r="D149" s="156"/>
      <c r="E149" s="156"/>
      <c r="F149" s="156"/>
      <c r="G149" s="156"/>
      <c r="H149" s="156"/>
      <c r="I149" s="156"/>
      <c r="J149" s="157"/>
      <c r="K149" s="114"/>
      <c r="L149" s="114"/>
      <c r="M149" s="90">
        <v>5.38</v>
      </c>
      <c r="N149" s="90"/>
      <c r="O149" s="30"/>
    </row>
    <row r="150" spans="1:1024" ht="15" customHeight="1">
      <c r="A150" s="143" t="s">
        <v>61</v>
      </c>
      <c r="B150" s="144"/>
      <c r="C150" s="144"/>
      <c r="D150" s="144"/>
      <c r="E150" s="144"/>
      <c r="F150" s="144"/>
      <c r="G150" s="144"/>
      <c r="H150" s="144"/>
      <c r="I150" s="144"/>
      <c r="J150" s="144"/>
      <c r="K150" s="144"/>
      <c r="L150" s="144"/>
      <c r="M150" s="144"/>
      <c r="N150" s="144"/>
    </row>
    <row r="151" spans="1:1024" ht="26.25" customHeight="1">
      <c r="A151" s="144"/>
      <c r="B151" s="144"/>
      <c r="C151" s="144"/>
      <c r="D151" s="144"/>
      <c r="E151" s="144"/>
      <c r="F151" s="144"/>
      <c r="G151" s="144"/>
      <c r="H151" s="144"/>
      <c r="I151" s="144"/>
      <c r="J151" s="144"/>
      <c r="K151" s="144"/>
      <c r="L151" s="144"/>
      <c r="M151" s="144"/>
      <c r="N151" s="144"/>
    </row>
    <row r="152" spans="1:1024" ht="27.75" customHeight="1">
      <c r="A152" s="132" t="s">
        <v>0</v>
      </c>
      <c r="B152" s="132" t="s">
        <v>7</v>
      </c>
      <c r="C152" s="132" t="s">
        <v>8</v>
      </c>
      <c r="D152" s="132" t="s">
        <v>9</v>
      </c>
      <c r="E152" s="132" t="s">
        <v>6</v>
      </c>
      <c r="F152" s="132" t="s">
        <v>10</v>
      </c>
      <c r="G152" s="131" t="s">
        <v>150</v>
      </c>
      <c r="H152" s="131"/>
      <c r="I152" s="131" t="s">
        <v>151</v>
      </c>
      <c r="J152" s="131"/>
      <c r="K152" s="131" t="s">
        <v>152</v>
      </c>
      <c r="L152" s="131"/>
      <c r="M152" s="140" t="s">
        <v>11</v>
      </c>
      <c r="N152" s="140"/>
      <c r="O152" s="127" t="s">
        <v>12</v>
      </c>
      <c r="P152" s="127" t="s">
        <v>43</v>
      </c>
      <c r="Q152" s="127" t="s">
        <v>45</v>
      </c>
      <c r="R152" s="127" t="s">
        <v>46</v>
      </c>
      <c r="AMG152"/>
      <c r="AMH152"/>
      <c r="AMI152"/>
      <c r="AMJ152"/>
    </row>
    <row r="153" spans="1:1024" ht="111" customHeight="1">
      <c r="A153" s="132"/>
      <c r="B153" s="132"/>
      <c r="C153" s="132"/>
      <c r="D153" s="132"/>
      <c r="E153" s="132"/>
      <c r="F153" s="132"/>
      <c r="G153" s="21" t="s">
        <v>13</v>
      </c>
      <c r="H153" s="21" t="s">
        <v>14</v>
      </c>
      <c r="I153" s="21" t="s">
        <v>13</v>
      </c>
      <c r="J153" s="21" t="s">
        <v>14</v>
      </c>
      <c r="K153" s="21" t="s">
        <v>13</v>
      </c>
      <c r="L153" s="21" t="s">
        <v>14</v>
      </c>
      <c r="M153" s="140"/>
      <c r="N153" s="140"/>
      <c r="O153" s="128"/>
      <c r="P153" s="128" t="s">
        <v>43</v>
      </c>
      <c r="Q153" s="128"/>
      <c r="R153" s="128"/>
      <c r="AME153"/>
      <c r="AMF153"/>
      <c r="AMG153"/>
      <c r="AMH153"/>
      <c r="AMI153"/>
      <c r="AMJ153"/>
    </row>
    <row r="154" spans="1:1024" ht="70.5" customHeight="1">
      <c r="A154" s="47">
        <v>1</v>
      </c>
      <c r="B154" s="41" t="s">
        <v>153</v>
      </c>
      <c r="C154" s="22" t="s">
        <v>155</v>
      </c>
      <c r="D154" s="22" t="s">
        <v>56</v>
      </c>
      <c r="E154" s="22">
        <v>145</v>
      </c>
      <c r="F154" s="22">
        <v>30</v>
      </c>
      <c r="G154" s="23">
        <v>129.87</v>
      </c>
      <c r="H154" s="26">
        <f>G154/E154</f>
        <v>0.89565517241379311</v>
      </c>
      <c r="I154" s="23">
        <v>133.91999999999999</v>
      </c>
      <c r="J154" s="36">
        <f>I154/E154</f>
        <v>0.92358620689655169</v>
      </c>
      <c r="K154" s="23">
        <v>136.59</v>
      </c>
      <c r="L154" s="27">
        <f>K154/E154</f>
        <v>0.94200000000000006</v>
      </c>
      <c r="M154" s="122">
        <f>H154</f>
        <v>0.89565517241379311</v>
      </c>
      <c r="N154" s="122"/>
      <c r="O154" s="3" t="s">
        <v>154</v>
      </c>
      <c r="P154" s="58" t="s">
        <v>44</v>
      </c>
      <c r="Q154" s="42">
        <v>12</v>
      </c>
      <c r="R154" s="43">
        <f>E154*F154</f>
        <v>4350</v>
      </c>
      <c r="AME154"/>
      <c r="AMF154"/>
      <c r="AMG154"/>
      <c r="AMH154"/>
      <c r="AMI154"/>
      <c r="AMJ154"/>
    </row>
    <row r="155" spans="1:1024" ht="68.25" customHeight="1">
      <c r="A155" s="47">
        <v>2</v>
      </c>
      <c r="B155" s="41" t="s">
        <v>77</v>
      </c>
      <c r="C155" s="22" t="s">
        <v>159</v>
      </c>
      <c r="D155" s="22" t="s">
        <v>56</v>
      </c>
      <c r="E155" s="22">
        <v>100</v>
      </c>
      <c r="F155" s="22">
        <v>101</v>
      </c>
      <c r="G155" s="23">
        <v>49.3</v>
      </c>
      <c r="H155" s="26">
        <f>G155/E155</f>
        <v>0.49299999999999999</v>
      </c>
      <c r="I155" s="23">
        <v>55.46</v>
      </c>
      <c r="J155" s="36">
        <f>I155/E155</f>
        <v>0.55459999999999998</v>
      </c>
      <c r="K155" s="23">
        <v>61.63</v>
      </c>
      <c r="L155" s="27">
        <f>K155/E155</f>
        <v>0.61630000000000007</v>
      </c>
      <c r="M155" s="122">
        <f t="shared" ref="M155:M157" si="18">H155</f>
        <v>0.49299999999999999</v>
      </c>
      <c r="N155" s="122"/>
      <c r="O155" s="3" t="s">
        <v>156</v>
      </c>
      <c r="P155" s="58" t="s">
        <v>44</v>
      </c>
      <c r="Q155" s="42">
        <v>18</v>
      </c>
      <c r="R155" s="43">
        <f t="shared" ref="R155:R157" si="19">E155*F155</f>
        <v>10100</v>
      </c>
      <c r="AME155"/>
      <c r="AMF155"/>
      <c r="AMG155"/>
      <c r="AMH155"/>
      <c r="AMI155"/>
      <c r="AMJ155"/>
    </row>
    <row r="156" spans="1:1024" ht="45" customHeight="1">
      <c r="A156" s="47">
        <v>3</v>
      </c>
      <c r="B156" s="41" t="s">
        <v>157</v>
      </c>
      <c r="C156" s="22" t="s">
        <v>158</v>
      </c>
      <c r="D156" s="22" t="s">
        <v>56</v>
      </c>
      <c r="E156" s="22">
        <v>100</v>
      </c>
      <c r="F156" s="22">
        <v>50</v>
      </c>
      <c r="G156" s="23">
        <v>71.489999999999995</v>
      </c>
      <c r="H156" s="26">
        <f>G156/E156</f>
        <v>0.71489999999999998</v>
      </c>
      <c r="I156" s="23">
        <v>73.180000000000007</v>
      </c>
      <c r="J156" s="36">
        <f>I156/E156</f>
        <v>0.73180000000000012</v>
      </c>
      <c r="K156" s="23">
        <v>75.25</v>
      </c>
      <c r="L156" s="27">
        <f>K156/E156</f>
        <v>0.75249999999999995</v>
      </c>
      <c r="M156" s="122">
        <f t="shared" si="18"/>
        <v>0.71489999999999998</v>
      </c>
      <c r="N156" s="122"/>
      <c r="O156" s="3" t="s">
        <v>160</v>
      </c>
      <c r="P156" s="58" t="s">
        <v>44</v>
      </c>
      <c r="Q156" s="42">
        <v>18</v>
      </c>
      <c r="R156" s="43">
        <f t="shared" si="19"/>
        <v>5000</v>
      </c>
      <c r="AME156"/>
      <c r="AMF156"/>
      <c r="AMG156"/>
      <c r="AMH156"/>
      <c r="AMI156"/>
      <c r="AMJ156"/>
    </row>
    <row r="157" spans="1:1024" ht="69.75" customHeight="1">
      <c r="A157" s="47">
        <v>4</v>
      </c>
      <c r="B157" s="41" t="s">
        <v>161</v>
      </c>
      <c r="C157" s="22" t="s">
        <v>163</v>
      </c>
      <c r="D157" s="22" t="s">
        <v>56</v>
      </c>
      <c r="E157" s="22">
        <v>100</v>
      </c>
      <c r="F157" s="22">
        <v>60</v>
      </c>
      <c r="G157" s="23">
        <v>187.5</v>
      </c>
      <c r="H157" s="26">
        <f t="shared" ref="H157" si="20">G157/E157</f>
        <v>1.875</v>
      </c>
      <c r="I157" s="23">
        <v>187.66</v>
      </c>
      <c r="J157" s="36">
        <f t="shared" ref="J157" si="21">I157/E157</f>
        <v>1.8766</v>
      </c>
      <c r="K157" s="23">
        <v>187.71</v>
      </c>
      <c r="L157" s="27">
        <f t="shared" ref="L157" si="22">K157/E157</f>
        <v>1.8771</v>
      </c>
      <c r="M157" s="122">
        <f t="shared" si="18"/>
        <v>1.875</v>
      </c>
      <c r="N157" s="122"/>
      <c r="O157" s="3" t="s">
        <v>162</v>
      </c>
      <c r="P157" s="59" t="s">
        <v>44</v>
      </c>
      <c r="Q157" s="42">
        <v>12</v>
      </c>
      <c r="R157" s="43">
        <f t="shared" si="19"/>
        <v>6000</v>
      </c>
      <c r="AME157"/>
      <c r="AMF157"/>
      <c r="AMG157"/>
      <c r="AMH157"/>
      <c r="AMI157"/>
      <c r="AMJ157"/>
    </row>
    <row r="158" spans="1:1024" ht="56.25" customHeight="1">
      <c r="A158" s="47">
        <v>5</v>
      </c>
      <c r="B158" s="41" t="s">
        <v>74</v>
      </c>
      <c r="C158" s="22" t="s">
        <v>75</v>
      </c>
      <c r="D158" s="22" t="s">
        <v>56</v>
      </c>
      <c r="E158" s="22">
        <v>100</v>
      </c>
      <c r="F158" s="22">
        <v>300</v>
      </c>
      <c r="G158" s="23">
        <v>21.57</v>
      </c>
      <c r="H158" s="26">
        <f>G158/E158</f>
        <v>0.2157</v>
      </c>
      <c r="I158" s="23">
        <v>24.65</v>
      </c>
      <c r="J158" s="36">
        <f>I158/E158</f>
        <v>0.2465</v>
      </c>
      <c r="K158" s="23">
        <v>26.47</v>
      </c>
      <c r="L158" s="27">
        <f>K158/E158</f>
        <v>0.26469999999999999</v>
      </c>
      <c r="M158" s="122">
        <f>H158</f>
        <v>0.2157</v>
      </c>
      <c r="N158" s="122"/>
      <c r="O158" s="3" t="s">
        <v>76</v>
      </c>
      <c r="P158" s="59" t="s">
        <v>44</v>
      </c>
      <c r="Q158" s="59">
        <v>18</v>
      </c>
      <c r="R158" s="43">
        <f>E158*F158</f>
        <v>30000</v>
      </c>
      <c r="AME158"/>
      <c r="AMF158"/>
      <c r="AMG158"/>
      <c r="AMH158"/>
      <c r="AMI158"/>
      <c r="AMJ158"/>
    </row>
    <row r="159" spans="1:1024" ht="61.5" customHeight="1">
      <c r="A159" s="47">
        <v>6</v>
      </c>
      <c r="B159" s="41" t="s">
        <v>164</v>
      </c>
      <c r="C159" s="22" t="s">
        <v>473</v>
      </c>
      <c r="D159" s="22" t="s">
        <v>166</v>
      </c>
      <c r="E159" s="22">
        <v>6</v>
      </c>
      <c r="F159" s="22">
        <v>100</v>
      </c>
      <c r="G159" s="23">
        <v>67.02</v>
      </c>
      <c r="H159" s="26">
        <f t="shared" ref="H159:H162" si="23">G159/E159</f>
        <v>11.17</v>
      </c>
      <c r="I159" s="23">
        <v>69.33</v>
      </c>
      <c r="J159" s="36">
        <f t="shared" ref="J159:J162" si="24">I159/E159</f>
        <v>11.555</v>
      </c>
      <c r="K159" s="23">
        <v>76.27</v>
      </c>
      <c r="L159" s="27">
        <f t="shared" ref="L159:L162" si="25">K159/E159</f>
        <v>12.711666666666666</v>
      </c>
      <c r="M159" s="122">
        <f t="shared" ref="M159" si="26">H159</f>
        <v>11.17</v>
      </c>
      <c r="N159" s="122"/>
      <c r="O159" s="3" t="s">
        <v>165</v>
      </c>
      <c r="P159" s="59" t="s">
        <v>44</v>
      </c>
      <c r="Q159" s="59">
        <v>18</v>
      </c>
      <c r="R159" s="43">
        <f t="shared" ref="R159:R162" si="27">E159*F159</f>
        <v>600</v>
      </c>
      <c r="AME159"/>
      <c r="AMF159"/>
      <c r="AMG159"/>
      <c r="AMH159"/>
      <c r="AMI159"/>
      <c r="AMJ159"/>
    </row>
    <row r="160" spans="1:1024" ht="96.75" customHeight="1">
      <c r="A160" s="60">
        <v>7</v>
      </c>
      <c r="B160" s="41" t="s">
        <v>168</v>
      </c>
      <c r="C160" s="63" t="s">
        <v>169</v>
      </c>
      <c r="D160" s="22" t="s">
        <v>167</v>
      </c>
      <c r="E160" s="22">
        <v>50000</v>
      </c>
      <c r="F160" s="22">
        <v>40</v>
      </c>
      <c r="G160" s="23">
        <v>1239.6600000000001</v>
      </c>
      <c r="H160" s="26">
        <f t="shared" si="23"/>
        <v>2.4793200000000001E-2</v>
      </c>
      <c r="I160" s="23">
        <v>1446.28</v>
      </c>
      <c r="J160" s="36">
        <f t="shared" si="24"/>
        <v>2.8925599999999999E-2</v>
      </c>
      <c r="K160" s="23">
        <v>1449.49</v>
      </c>
      <c r="L160" s="27">
        <f t="shared" si="25"/>
        <v>2.89898E-2</v>
      </c>
      <c r="M160" s="122">
        <f t="shared" ref="M160" si="28">H160</f>
        <v>2.4793200000000001E-2</v>
      </c>
      <c r="N160" s="122"/>
      <c r="O160" s="3" t="s">
        <v>170</v>
      </c>
      <c r="P160" s="59" t="s">
        <v>44</v>
      </c>
      <c r="Q160" s="59">
        <v>10</v>
      </c>
      <c r="R160" s="43">
        <f t="shared" si="27"/>
        <v>2000000</v>
      </c>
      <c r="AME160"/>
      <c r="AMF160"/>
      <c r="AMG160"/>
      <c r="AMH160"/>
      <c r="AMI160"/>
      <c r="AMJ160"/>
    </row>
    <row r="161" spans="1:1024" ht="69" customHeight="1">
      <c r="A161" s="60">
        <v>8</v>
      </c>
      <c r="B161" s="61" t="s">
        <v>171</v>
      </c>
      <c r="C161" s="65" t="s">
        <v>172</v>
      </c>
      <c r="D161" s="62" t="s">
        <v>174</v>
      </c>
      <c r="E161" s="22">
        <v>10</v>
      </c>
      <c r="F161" s="22">
        <v>300</v>
      </c>
      <c r="G161" s="23">
        <v>59.27</v>
      </c>
      <c r="H161" s="26">
        <f t="shared" si="23"/>
        <v>5.9270000000000005</v>
      </c>
      <c r="I161" s="23">
        <v>59.09</v>
      </c>
      <c r="J161" s="36">
        <f t="shared" si="24"/>
        <v>5.9090000000000007</v>
      </c>
      <c r="K161" s="23">
        <v>60</v>
      </c>
      <c r="L161" s="27">
        <f t="shared" si="25"/>
        <v>6</v>
      </c>
      <c r="M161" s="122">
        <f t="shared" ref="M161" si="29">H161</f>
        <v>5.9270000000000005</v>
      </c>
      <c r="N161" s="122"/>
      <c r="O161" s="3" t="s">
        <v>173</v>
      </c>
      <c r="P161" s="59" t="s">
        <v>175</v>
      </c>
      <c r="Q161" s="59">
        <v>0</v>
      </c>
      <c r="R161" s="43">
        <f t="shared" si="27"/>
        <v>3000</v>
      </c>
      <c r="AME161"/>
      <c r="AMF161"/>
      <c r="AMG161"/>
      <c r="AMH161"/>
      <c r="AMI161"/>
      <c r="AMJ161"/>
    </row>
    <row r="162" spans="1:1024" ht="72.75" customHeight="1">
      <c r="A162" s="60">
        <v>9</v>
      </c>
      <c r="B162" s="41" t="s">
        <v>177</v>
      </c>
      <c r="C162" s="64" t="s">
        <v>176</v>
      </c>
      <c r="D162" s="22" t="s">
        <v>174</v>
      </c>
      <c r="E162" s="22">
        <v>30</v>
      </c>
      <c r="F162" s="22">
        <v>60</v>
      </c>
      <c r="G162" s="23">
        <v>118.09</v>
      </c>
      <c r="H162" s="26">
        <f t="shared" si="23"/>
        <v>3.9363333333333332</v>
      </c>
      <c r="I162" s="23">
        <v>120</v>
      </c>
      <c r="J162" s="36">
        <f t="shared" si="24"/>
        <v>4</v>
      </c>
      <c r="K162" s="23">
        <v>122.73</v>
      </c>
      <c r="L162" s="27">
        <f t="shared" si="25"/>
        <v>4.0910000000000002</v>
      </c>
      <c r="M162" s="122">
        <f t="shared" ref="M162" si="30">H162</f>
        <v>3.9363333333333332</v>
      </c>
      <c r="N162" s="122"/>
      <c r="O162" s="3" t="s">
        <v>178</v>
      </c>
      <c r="P162" s="59" t="s">
        <v>175</v>
      </c>
      <c r="Q162" s="59">
        <v>0</v>
      </c>
      <c r="R162" s="43">
        <f t="shared" si="27"/>
        <v>1800</v>
      </c>
      <c r="AME162"/>
      <c r="AMF162"/>
      <c r="AMG162"/>
      <c r="AMH162"/>
      <c r="AMI162"/>
      <c r="AMJ162"/>
    </row>
    <row r="163" spans="1:1024" ht="73.5" customHeight="1">
      <c r="A163" s="60">
        <v>10</v>
      </c>
      <c r="B163" s="41" t="s">
        <v>179</v>
      </c>
      <c r="C163" s="22" t="s">
        <v>180</v>
      </c>
      <c r="D163" s="22" t="s">
        <v>167</v>
      </c>
      <c r="E163" s="22">
        <v>40</v>
      </c>
      <c r="F163" s="22">
        <v>200</v>
      </c>
      <c r="G163" s="23">
        <v>103.89</v>
      </c>
      <c r="H163" s="26">
        <f>G163/E163</f>
        <v>2.5972499999999998</v>
      </c>
      <c r="I163" s="23">
        <v>105.51</v>
      </c>
      <c r="J163" s="36">
        <f>I163/E163</f>
        <v>2.63775</v>
      </c>
      <c r="K163" s="23">
        <v>110.38</v>
      </c>
      <c r="L163" s="27">
        <f>K163/E163</f>
        <v>2.7595000000000001</v>
      </c>
      <c r="M163" s="122">
        <f>H163</f>
        <v>2.5972499999999998</v>
      </c>
      <c r="N163" s="122"/>
      <c r="O163" s="3" t="s">
        <v>181</v>
      </c>
      <c r="P163" s="59" t="s">
        <v>44</v>
      </c>
      <c r="Q163" s="58">
        <v>18</v>
      </c>
      <c r="R163" s="43">
        <f>E163*F163</f>
        <v>8000</v>
      </c>
      <c r="AME163"/>
      <c r="AMF163"/>
      <c r="AMG163"/>
      <c r="AMH163"/>
      <c r="AMI163"/>
      <c r="AMJ163"/>
    </row>
    <row r="164" spans="1:1024" ht="20.25" customHeight="1">
      <c r="A164" s="129" t="s">
        <v>64</v>
      </c>
      <c r="B164" s="130"/>
      <c r="C164" s="130"/>
      <c r="D164" s="130"/>
      <c r="E164" s="130"/>
      <c r="F164" s="130"/>
      <c r="G164" s="130"/>
      <c r="H164" s="130"/>
      <c r="I164" s="130"/>
      <c r="J164" s="130"/>
      <c r="K164" s="130"/>
      <c r="L164" s="130"/>
      <c r="M164" s="130"/>
      <c r="N164" s="130"/>
      <c r="O164" s="130"/>
      <c r="P164" s="44"/>
      <c r="Q164" s="44"/>
      <c r="R164" s="45"/>
      <c r="AME164"/>
      <c r="AMF164"/>
      <c r="AMG164"/>
      <c r="AMH164"/>
      <c r="AMI164"/>
      <c r="AMJ164"/>
    </row>
    <row r="165" spans="1:1024" ht="4.5" customHeight="1">
      <c r="A165" s="141" t="s">
        <v>62</v>
      </c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</row>
    <row r="166" spans="1:1024" ht="3" customHeight="1">
      <c r="A166" s="142"/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M166" s="142"/>
      <c r="N166" s="142"/>
    </row>
    <row r="167" spans="1:1024" ht="134.25" customHeight="1">
      <c r="A167" s="142"/>
      <c r="B167" s="142"/>
      <c r="C167" s="142"/>
      <c r="D167" s="142"/>
      <c r="E167" s="142"/>
      <c r="F167" s="142"/>
      <c r="G167" s="142"/>
      <c r="H167" s="142"/>
      <c r="I167" s="142"/>
      <c r="J167" s="142"/>
      <c r="K167" s="142"/>
      <c r="L167" s="142"/>
      <c r="M167" s="142"/>
      <c r="N167" s="142"/>
    </row>
    <row r="168" spans="1:1024" ht="64.5" customHeight="1">
      <c r="A168" s="2" t="s">
        <v>0</v>
      </c>
      <c r="B168" s="4" t="s">
        <v>7</v>
      </c>
      <c r="C168" s="4" t="s">
        <v>8</v>
      </c>
      <c r="D168" s="125" t="s">
        <v>15</v>
      </c>
      <c r="E168" s="125"/>
      <c r="F168" s="125"/>
      <c r="G168" s="125"/>
      <c r="H168" s="2" t="s">
        <v>9</v>
      </c>
      <c r="I168" s="19" t="s">
        <v>47</v>
      </c>
      <c r="J168" s="125" t="s">
        <v>48</v>
      </c>
      <c r="K168" s="125"/>
      <c r="L168" s="2" t="s">
        <v>16</v>
      </c>
      <c r="M168" s="125" t="s">
        <v>17</v>
      </c>
      <c r="N168" s="125"/>
      <c r="AMI168"/>
      <c r="AMJ168"/>
    </row>
    <row r="169" spans="1:1024" ht="45" customHeight="1">
      <c r="A169" s="78">
        <v>1</v>
      </c>
      <c r="B169" s="79" t="str">
        <f>B154</f>
        <v>АМБРОКСОЛ</v>
      </c>
      <c r="C169" s="81" t="str">
        <f>C154</f>
        <v>РАСТВОР ДЛЯ ПРИЕМА ВНУТРЬ И ИНГАЛЯЦИЙ ; дозировка: 7.5 мг/мл ;100 мл*</v>
      </c>
      <c r="D169" s="83" t="s">
        <v>18</v>
      </c>
      <c r="E169" s="83"/>
      <c r="F169" s="83"/>
      <c r="G169" s="83"/>
      <c r="H169" s="84" t="str">
        <f>D154</f>
        <v>мл</v>
      </c>
      <c r="I169" s="50" t="s">
        <v>18</v>
      </c>
      <c r="J169" s="86" t="s">
        <v>18</v>
      </c>
      <c r="K169" s="86"/>
      <c r="L169" s="24" t="s">
        <v>18</v>
      </c>
      <c r="M169" s="87" t="s">
        <v>18</v>
      </c>
      <c r="N169" s="87"/>
      <c r="AMI169"/>
      <c r="AMJ169"/>
    </row>
    <row r="170" spans="1:1024" ht="18" customHeight="1">
      <c r="A170" s="78"/>
      <c r="B170" s="80"/>
      <c r="C170" s="82"/>
      <c r="D170" s="83"/>
      <c r="E170" s="83"/>
      <c r="F170" s="83"/>
      <c r="G170" s="83"/>
      <c r="H170" s="85"/>
      <c r="I170" s="29" t="s">
        <v>18</v>
      </c>
      <c r="J170" s="86"/>
      <c r="K170" s="88"/>
      <c r="L170" s="89"/>
      <c r="M170" s="90" t="s">
        <v>18</v>
      </c>
      <c r="N170" s="90"/>
      <c r="AMI170"/>
      <c r="AMJ170"/>
    </row>
    <row r="171" spans="1:1024" ht="39" customHeight="1">
      <c r="A171" s="78">
        <v>2</v>
      </c>
      <c r="B171" s="79" t="str">
        <f>B155</f>
        <v>ДЕКСТРОЗА</v>
      </c>
      <c r="C171" s="81" t="str">
        <f>C155</f>
        <v>РАСТВОР ДЛЯ ВНУТРИВЕННОГО ВВЕДЕНИЯ ; дозировка: 400 мг/мл 10 мл*</v>
      </c>
      <c r="D171" s="83" t="s">
        <v>18</v>
      </c>
      <c r="E171" s="83"/>
      <c r="F171" s="83"/>
      <c r="G171" s="83"/>
      <c r="H171" s="84" t="str">
        <f>D155</f>
        <v>мл</v>
      </c>
      <c r="I171" s="37"/>
      <c r="J171" s="86" t="s">
        <v>18</v>
      </c>
      <c r="K171" s="86"/>
      <c r="L171" s="24" t="s">
        <v>18</v>
      </c>
      <c r="M171" s="87" t="s">
        <v>18</v>
      </c>
      <c r="N171" s="87"/>
      <c r="AMI171"/>
      <c r="AMJ171"/>
    </row>
    <row r="172" spans="1:1024" ht="20.25" customHeight="1">
      <c r="A172" s="78"/>
      <c r="B172" s="80"/>
      <c r="C172" s="82"/>
      <c r="D172" s="83"/>
      <c r="E172" s="83"/>
      <c r="F172" s="83"/>
      <c r="G172" s="83"/>
      <c r="H172" s="85"/>
      <c r="I172" s="29" t="s">
        <v>18</v>
      </c>
      <c r="J172" s="86"/>
      <c r="K172" s="88"/>
      <c r="L172" s="89"/>
      <c r="M172" s="90" t="s">
        <v>18</v>
      </c>
      <c r="N172" s="90"/>
      <c r="AMI172"/>
      <c r="AMJ172"/>
    </row>
    <row r="173" spans="1:1024" ht="31.5" customHeight="1">
      <c r="A173" s="78">
        <v>3</v>
      </c>
      <c r="B173" s="79" t="str">
        <f>B156</f>
        <v>ИБУПРОФЕН</v>
      </c>
      <c r="C173" s="81" t="str">
        <f>C156</f>
        <v>СУСПЕНЗИЯ ДЛЯ ПРИЕМА ВНУТРЬ ; дозировка: 20 мг/мл  100 мл*</v>
      </c>
      <c r="D173" s="83">
        <v>300</v>
      </c>
      <c r="E173" s="83"/>
      <c r="F173" s="83"/>
      <c r="G173" s="83"/>
      <c r="H173" s="84" t="str">
        <f>D156</f>
        <v>мл</v>
      </c>
      <c r="I173" s="37">
        <f>D173*E156</f>
        <v>30000</v>
      </c>
      <c r="J173" s="86">
        <v>80</v>
      </c>
      <c r="K173" s="86"/>
      <c r="L173" s="24" t="s">
        <v>474</v>
      </c>
      <c r="M173" s="87">
        <f>J173/100</f>
        <v>0.8</v>
      </c>
      <c r="N173" s="87"/>
      <c r="AMI173"/>
      <c r="AMJ173"/>
    </row>
    <row r="174" spans="1:1024" ht="21" customHeight="1">
      <c r="A174" s="78"/>
      <c r="B174" s="80"/>
      <c r="C174" s="82"/>
      <c r="D174" s="83"/>
      <c r="E174" s="83"/>
      <c r="F174" s="83"/>
      <c r="G174" s="83"/>
      <c r="H174" s="85"/>
      <c r="I174" s="29" t="s">
        <v>18</v>
      </c>
      <c r="J174" s="86"/>
      <c r="K174" s="88"/>
      <c r="L174" s="89"/>
      <c r="M174" s="90" t="s">
        <v>18</v>
      </c>
      <c r="N174" s="90"/>
      <c r="AMI174"/>
      <c r="AMJ174"/>
    </row>
    <row r="175" spans="1:1024" ht="45.75" customHeight="1">
      <c r="A175" s="78">
        <v>4</v>
      </c>
      <c r="B175" s="79" t="str">
        <f>B157</f>
        <v>КАЛЬЦИЯ ГЛЮКОНАТ</v>
      </c>
      <c r="C175" s="81" t="str">
        <f>C157</f>
        <v>РАСТВОР ДЛЯ ВНУТРИВЕННОГО И ВНУТРИМЫШЕЧНОГО ВВЕДЕНИЯ ; дозировка: 100 мг/мл  10 мл*</v>
      </c>
      <c r="D175" s="83">
        <v>20</v>
      </c>
      <c r="E175" s="83"/>
      <c r="F175" s="83"/>
      <c r="G175" s="83"/>
      <c r="H175" s="84" t="str">
        <f>D157</f>
        <v>мл</v>
      </c>
      <c r="I175" s="68">
        <f>D175*100</f>
        <v>2000</v>
      </c>
      <c r="J175" s="86">
        <v>187.73</v>
      </c>
      <c r="K175" s="86"/>
      <c r="L175" s="24" t="s">
        <v>474</v>
      </c>
      <c r="M175" s="87">
        <f>J175/100</f>
        <v>1.8773</v>
      </c>
      <c r="N175" s="87"/>
      <c r="AMI175"/>
      <c r="AMJ175"/>
    </row>
    <row r="176" spans="1:1024" ht="43.5" customHeight="1">
      <c r="A176" s="78"/>
      <c r="B176" s="91"/>
      <c r="C176" s="92"/>
      <c r="D176" s="83">
        <v>300</v>
      </c>
      <c r="E176" s="83"/>
      <c r="F176" s="83"/>
      <c r="G176" s="83"/>
      <c r="H176" s="93"/>
      <c r="I176" s="68">
        <f>D176*100</f>
        <v>30000</v>
      </c>
      <c r="J176" s="86">
        <v>141.43</v>
      </c>
      <c r="K176" s="86"/>
      <c r="L176" s="24" t="s">
        <v>475</v>
      </c>
      <c r="M176" s="87">
        <f>J176/100</f>
        <v>1.4143000000000001</v>
      </c>
      <c r="N176" s="87"/>
      <c r="AMI176"/>
      <c r="AMJ176"/>
    </row>
    <row r="177" spans="1:1024" ht="22.5" customHeight="1">
      <c r="A177" s="78"/>
      <c r="B177" s="80"/>
      <c r="C177" s="82"/>
      <c r="D177" s="83"/>
      <c r="E177" s="83"/>
      <c r="F177" s="83"/>
      <c r="G177" s="83"/>
      <c r="H177" s="85"/>
      <c r="I177" s="67"/>
      <c r="J177" s="86"/>
      <c r="K177" s="88"/>
      <c r="L177" s="89"/>
      <c r="M177" s="90"/>
      <c r="N177" s="90"/>
      <c r="AMI177"/>
      <c r="AMJ177"/>
    </row>
    <row r="178" spans="1:1024" ht="33.75" customHeight="1">
      <c r="A178" s="78">
        <v>5</v>
      </c>
      <c r="B178" s="79" t="str">
        <f>B158</f>
        <v>МЕТРОНИДАЗОЛ</v>
      </c>
      <c r="C178" s="81" t="str">
        <f>C158</f>
        <v>РАСТВОР ДЛЯ ИНФУЗИЙ ; дозировка: 5 мг/мл 100 мл*</v>
      </c>
      <c r="D178" s="83"/>
      <c r="E178" s="83"/>
      <c r="F178" s="83"/>
      <c r="G178" s="83"/>
      <c r="H178" s="84" t="str">
        <f>D158</f>
        <v>мл</v>
      </c>
      <c r="I178" s="68"/>
      <c r="J178" s="86" t="s">
        <v>18</v>
      </c>
      <c r="K178" s="86"/>
      <c r="L178" s="24" t="s">
        <v>18</v>
      </c>
      <c r="M178" s="87"/>
      <c r="N178" s="87"/>
      <c r="AMI178"/>
      <c r="AMJ178"/>
    </row>
    <row r="179" spans="1:1024" ht="21" customHeight="1">
      <c r="A179" s="78"/>
      <c r="B179" s="80"/>
      <c r="C179" s="82"/>
      <c r="D179" s="83"/>
      <c r="E179" s="83"/>
      <c r="F179" s="83"/>
      <c r="G179" s="83"/>
      <c r="H179" s="85"/>
      <c r="I179" s="67"/>
      <c r="J179" s="86"/>
      <c r="K179" s="88"/>
      <c r="L179" s="89"/>
      <c r="M179" s="90"/>
      <c r="N179" s="90"/>
      <c r="AMI179"/>
      <c r="AMJ179"/>
    </row>
    <row r="180" spans="1:1024" ht="35.25" customHeight="1">
      <c r="A180" s="78">
        <v>6</v>
      </c>
      <c r="B180" s="79" t="str">
        <f>B159</f>
        <v>АЗИТРОМИЦИН</v>
      </c>
      <c r="C180" s="81" t="str">
        <f>C159</f>
        <v>ТАБЛЕТКИ, ПОКРЫТЫЕ ОБОЛОЧКОЙ ; дозировка: 250 мг</v>
      </c>
      <c r="D180" s="83"/>
      <c r="E180" s="83"/>
      <c r="F180" s="83"/>
      <c r="G180" s="83"/>
      <c r="H180" s="84" t="str">
        <f>D159</f>
        <v>шт</v>
      </c>
      <c r="I180" s="68"/>
      <c r="J180" s="86"/>
      <c r="K180" s="86"/>
      <c r="L180" s="24"/>
      <c r="M180" s="87"/>
      <c r="N180" s="87"/>
      <c r="AMI180"/>
      <c r="AMJ180"/>
    </row>
    <row r="181" spans="1:1024" ht="21" customHeight="1">
      <c r="A181" s="78"/>
      <c r="B181" s="80"/>
      <c r="C181" s="82"/>
      <c r="D181" s="83"/>
      <c r="E181" s="83"/>
      <c r="F181" s="83"/>
      <c r="G181" s="83"/>
      <c r="H181" s="85"/>
      <c r="I181" s="67"/>
      <c r="J181" s="86"/>
      <c r="K181" s="88"/>
      <c r="L181" s="89"/>
      <c r="M181" s="90"/>
      <c r="N181" s="90"/>
      <c r="AMI181"/>
      <c r="AMJ181"/>
    </row>
    <row r="182" spans="1:1024" ht="45" customHeight="1">
      <c r="A182" s="78">
        <v>7</v>
      </c>
      <c r="B182" s="79" t="str">
        <f>B160</f>
        <v>ЦЕФТРИАКСОН</v>
      </c>
      <c r="C182" s="81" t="str">
        <f>C160</f>
        <v>ПОРОШОК ДЛЯ ПРИГОТОВЛЕНИЯ РАСТВОРА ДЛЯ ВНУТРИВЕННОГО И ВНУТРИМЫШЕЧНОГО ВВЕДЕНИЯ ; дозировка: 1000 мг</v>
      </c>
      <c r="D182" s="83"/>
      <c r="E182" s="83"/>
      <c r="F182" s="83"/>
      <c r="G182" s="83"/>
      <c r="H182" s="84" t="str">
        <f>D160</f>
        <v>мг</v>
      </c>
      <c r="I182" s="68"/>
      <c r="J182" s="86"/>
      <c r="K182" s="86"/>
      <c r="L182" s="24"/>
      <c r="M182" s="87"/>
      <c r="N182" s="87"/>
      <c r="AMI182"/>
      <c r="AMJ182"/>
    </row>
    <row r="183" spans="1:1024" ht="42" customHeight="1">
      <c r="A183" s="78"/>
      <c r="B183" s="80"/>
      <c r="C183" s="82"/>
      <c r="D183" s="83"/>
      <c r="E183" s="83"/>
      <c r="F183" s="83"/>
      <c r="G183" s="83"/>
      <c r="H183" s="85"/>
      <c r="I183" s="67"/>
      <c r="J183" s="86"/>
      <c r="K183" s="88"/>
      <c r="L183" s="89"/>
      <c r="M183" s="90"/>
      <c r="N183" s="90"/>
      <c r="AMI183"/>
      <c r="AMJ183"/>
    </row>
    <row r="184" spans="1:1024" ht="35.25" customHeight="1">
      <c r="A184" s="78">
        <v>8</v>
      </c>
      <c r="B184" s="79" t="str">
        <f>B161</f>
        <v>ГИДРОКОРТИЗОН+ОКСИТЕТРАЦИКЛИН</v>
      </c>
      <c r="C184" s="81" t="str">
        <f>C161</f>
        <v>МАЗЬ ДЛЯ НАРУЖНОГО ПРИМЕНЕНИЯ ; дозировка: 10 мг+30 мг/г</v>
      </c>
      <c r="D184" s="83" t="s">
        <v>18</v>
      </c>
      <c r="E184" s="83"/>
      <c r="F184" s="83"/>
      <c r="G184" s="83"/>
      <c r="H184" s="84" t="str">
        <f>D161</f>
        <v>г</v>
      </c>
      <c r="I184" s="39"/>
      <c r="J184" s="86" t="s">
        <v>18</v>
      </c>
      <c r="K184" s="86"/>
      <c r="L184" s="24" t="s">
        <v>18</v>
      </c>
      <c r="M184" s="87" t="s">
        <v>18</v>
      </c>
      <c r="N184" s="87"/>
      <c r="AMI184"/>
      <c r="AMJ184"/>
    </row>
    <row r="185" spans="1:1024" ht="36.75" customHeight="1">
      <c r="A185" s="78"/>
      <c r="B185" s="80"/>
      <c r="C185" s="82"/>
      <c r="D185" s="83"/>
      <c r="E185" s="83"/>
      <c r="F185" s="83"/>
      <c r="G185" s="83"/>
      <c r="H185" s="85"/>
      <c r="I185" s="29" t="s">
        <v>18</v>
      </c>
      <c r="J185" s="86"/>
      <c r="K185" s="88"/>
      <c r="L185" s="89"/>
      <c r="M185" s="90" t="s">
        <v>18</v>
      </c>
      <c r="N185" s="90"/>
      <c r="AMI185"/>
      <c r="AMJ185"/>
    </row>
    <row r="186" spans="1:1024" ht="38.25" customHeight="1">
      <c r="A186" s="78">
        <v>9</v>
      </c>
      <c r="B186" s="79" t="str">
        <f>B162</f>
        <v>ДИОКСОМЕТИЛТЕТРАГИДРОПИРИМИДИН+ХЛОРАМФЕНИКОЛ</v>
      </c>
      <c r="C186" s="81" t="str">
        <f>C162</f>
        <v>МАЗЬ ДЛЯ НАРУЖНОГО ПРИМЕНЕНИЯ ; дозировка: 40 мг+7.5 мг/г</v>
      </c>
      <c r="D186" s="83" t="s">
        <v>18</v>
      </c>
      <c r="E186" s="83"/>
      <c r="F186" s="83"/>
      <c r="G186" s="83"/>
      <c r="H186" s="84" t="str">
        <f>D162</f>
        <v>г</v>
      </c>
      <c r="I186" s="39"/>
      <c r="J186" s="86" t="s">
        <v>18</v>
      </c>
      <c r="K186" s="86"/>
      <c r="L186" s="24" t="s">
        <v>18</v>
      </c>
      <c r="M186" s="87" t="s">
        <v>18</v>
      </c>
      <c r="N186" s="87"/>
      <c r="AMI186"/>
      <c r="AMJ186"/>
    </row>
    <row r="187" spans="1:1024" ht="21" customHeight="1">
      <c r="A187" s="78"/>
      <c r="B187" s="80"/>
      <c r="C187" s="82"/>
      <c r="D187" s="83"/>
      <c r="E187" s="83"/>
      <c r="F187" s="83"/>
      <c r="G187" s="83"/>
      <c r="H187" s="85"/>
      <c r="I187" s="29" t="s">
        <v>18</v>
      </c>
      <c r="J187" s="86"/>
      <c r="K187" s="88"/>
      <c r="L187" s="89"/>
      <c r="M187" s="90" t="s">
        <v>18</v>
      </c>
      <c r="N187" s="90"/>
      <c r="AMI187"/>
      <c r="AMJ187"/>
    </row>
    <row r="188" spans="1:1024" ht="36.75" customHeight="1">
      <c r="A188" s="78">
        <v>10</v>
      </c>
      <c r="B188" s="79" t="str">
        <f>B163</f>
        <v>ОМЕПРАЗОЛ</v>
      </c>
      <c r="C188" s="81" t="str">
        <f>C163</f>
        <v>ЛИОФИЛИЗАТ ДЛЯ ПРИГОТОВЛЕНИЯ РАСТВОРА ДЛЯ ВНУТРИВЕННОГО ВВЕДЕНИЯ ; дозировка: 40 мг</v>
      </c>
      <c r="D188" s="83" t="s">
        <v>18</v>
      </c>
      <c r="E188" s="83"/>
      <c r="F188" s="83"/>
      <c r="G188" s="83"/>
      <c r="H188" s="84" t="str">
        <f>D163</f>
        <v>мг</v>
      </c>
      <c r="I188" s="39"/>
      <c r="J188" s="86" t="s">
        <v>18</v>
      </c>
      <c r="K188" s="86"/>
      <c r="L188" s="24" t="s">
        <v>18</v>
      </c>
      <c r="M188" s="87" t="s">
        <v>18</v>
      </c>
      <c r="N188" s="87"/>
      <c r="AMI188"/>
      <c r="AMJ188"/>
    </row>
    <row r="189" spans="1:1024" ht="34.5" customHeight="1">
      <c r="A189" s="78"/>
      <c r="B189" s="80"/>
      <c r="C189" s="82"/>
      <c r="D189" s="83"/>
      <c r="E189" s="83"/>
      <c r="F189" s="83"/>
      <c r="G189" s="83"/>
      <c r="H189" s="85"/>
      <c r="I189" s="29" t="s">
        <v>18</v>
      </c>
      <c r="J189" s="86"/>
      <c r="K189" s="88"/>
      <c r="L189" s="89"/>
      <c r="M189" s="90" t="s">
        <v>18</v>
      </c>
      <c r="N189" s="90"/>
      <c r="AMI189"/>
      <c r="AMJ189"/>
    </row>
    <row r="190" spans="1:1024" ht="14.25" customHeight="1"/>
    <row r="191" spans="1:1024">
      <c r="A191" s="134" t="s">
        <v>70</v>
      </c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</row>
    <row r="192" spans="1:1024" ht="156.75" customHeight="1">
      <c r="A192" s="5" t="s">
        <v>0</v>
      </c>
      <c r="B192" s="5" t="s">
        <v>7</v>
      </c>
      <c r="C192" s="5" t="s">
        <v>19</v>
      </c>
      <c r="D192" s="133" t="s">
        <v>9</v>
      </c>
      <c r="E192" s="133"/>
      <c r="F192" s="133" t="s">
        <v>20</v>
      </c>
      <c r="G192" s="133"/>
      <c r="H192" s="133" t="s">
        <v>21</v>
      </c>
      <c r="I192" s="133"/>
      <c r="J192" s="133" t="s">
        <v>22</v>
      </c>
      <c r="K192" s="133"/>
      <c r="L192" s="5" t="s">
        <v>23</v>
      </c>
      <c r="M192" s="5" t="s">
        <v>24</v>
      </c>
      <c r="N192" s="5" t="s">
        <v>25</v>
      </c>
    </row>
    <row r="193" spans="1:1024" ht="64.5" customHeight="1">
      <c r="A193" s="46">
        <f t="shared" ref="A193:D202" si="31">A154</f>
        <v>1</v>
      </c>
      <c r="B193" s="25" t="str">
        <f t="shared" ref="B193:D193" si="32">B154</f>
        <v>АМБРОКСОЛ</v>
      </c>
      <c r="C193" s="7" t="str">
        <f t="shared" si="32"/>
        <v>РАСТВОР ДЛЯ ПРИЕМА ВНУТРЬ И ИНГАЛЯЦИЙ ; дозировка: 7.5 мг/мл ;100 мл*</v>
      </c>
      <c r="D193" s="73" t="str">
        <f t="shared" si="32"/>
        <v>мл</v>
      </c>
      <c r="E193" s="73"/>
      <c r="F193" s="74">
        <f t="shared" ref="F193:F198" si="33">Q154</f>
        <v>12</v>
      </c>
      <c r="G193" s="74"/>
      <c r="H193" s="75">
        <v>1.31</v>
      </c>
      <c r="I193" s="75"/>
      <c r="J193" s="72" t="s">
        <v>18</v>
      </c>
      <c r="K193" s="72"/>
      <c r="L193" s="18">
        <f t="shared" ref="L193:L201" si="34">M154</f>
        <v>0.89565517241379311</v>
      </c>
      <c r="M193" s="6"/>
      <c r="N193" s="20">
        <v>0.9</v>
      </c>
      <c r="O193" s="32"/>
    </row>
    <row r="194" spans="1:1024" ht="67.5" customHeight="1">
      <c r="A194" s="46">
        <f t="shared" si="31"/>
        <v>2</v>
      </c>
      <c r="B194" s="48" t="str">
        <f t="shared" ref="B194:D194" si="35">B155</f>
        <v>ДЕКСТРОЗА</v>
      </c>
      <c r="C194" s="7" t="str">
        <f t="shared" si="35"/>
        <v>РАСТВОР ДЛЯ ВНУТРИВЕННОГО ВВЕДЕНИЯ ; дозировка: 400 мг/мл 10 мл*</v>
      </c>
      <c r="D194" s="73" t="str">
        <f t="shared" si="35"/>
        <v>мл</v>
      </c>
      <c r="E194" s="73"/>
      <c r="F194" s="74">
        <f t="shared" si="33"/>
        <v>18</v>
      </c>
      <c r="G194" s="74"/>
      <c r="H194" s="75">
        <v>0.36</v>
      </c>
      <c r="I194" s="75"/>
      <c r="J194" s="72" t="s">
        <v>18</v>
      </c>
      <c r="K194" s="72"/>
      <c r="L194" s="18">
        <f t="shared" si="34"/>
        <v>0.49299999999999999</v>
      </c>
      <c r="M194" s="6"/>
      <c r="N194" s="20">
        <v>0.36</v>
      </c>
      <c r="O194" s="32"/>
    </row>
    <row r="195" spans="1:1024" ht="49.5" customHeight="1">
      <c r="A195" s="46">
        <f t="shared" si="31"/>
        <v>3</v>
      </c>
      <c r="B195" s="48" t="str">
        <f t="shared" ref="B195:D195" si="36">B156</f>
        <v>ИБУПРОФЕН</v>
      </c>
      <c r="C195" s="7" t="str">
        <f t="shared" si="36"/>
        <v>СУСПЕНЗИЯ ДЛЯ ПРИЕМА ВНУТРЬ ; дозировка: 20 мг/мл  100 мл*</v>
      </c>
      <c r="D195" s="73" t="str">
        <f t="shared" si="36"/>
        <v>мл</v>
      </c>
      <c r="E195" s="73"/>
      <c r="F195" s="74">
        <f t="shared" si="33"/>
        <v>18</v>
      </c>
      <c r="G195" s="74"/>
      <c r="H195" s="75">
        <v>0.65</v>
      </c>
      <c r="I195" s="75"/>
      <c r="J195" s="72" t="s">
        <v>18</v>
      </c>
      <c r="K195" s="72"/>
      <c r="L195" s="18">
        <f t="shared" si="34"/>
        <v>0.71489999999999998</v>
      </c>
      <c r="M195" s="6"/>
      <c r="N195" s="20">
        <v>0.65</v>
      </c>
      <c r="O195" s="32"/>
    </row>
    <row r="196" spans="1:1024" ht="72.75" customHeight="1">
      <c r="A196" s="46">
        <f t="shared" si="31"/>
        <v>4</v>
      </c>
      <c r="B196" s="48" t="str">
        <f t="shared" ref="B196:D198" si="37">B157</f>
        <v>КАЛЬЦИЯ ГЛЮКОНАТ</v>
      </c>
      <c r="C196" s="7" t="str">
        <f t="shared" si="37"/>
        <v>РАСТВОР ДЛЯ ВНУТРИВЕННОГО И ВНУТРИМЫШЕЧНОГО ВВЕДЕНИЯ ; дозировка: 100 мг/мл  10 мл*</v>
      </c>
      <c r="D196" s="73" t="str">
        <f t="shared" si="37"/>
        <v>мл</v>
      </c>
      <c r="E196" s="73"/>
      <c r="F196" s="74">
        <f t="shared" si="33"/>
        <v>12</v>
      </c>
      <c r="G196" s="74"/>
      <c r="H196" s="75">
        <v>1.29</v>
      </c>
      <c r="I196" s="75"/>
      <c r="J196" s="72" t="s">
        <v>18</v>
      </c>
      <c r="K196" s="72"/>
      <c r="L196" s="18">
        <f t="shared" si="34"/>
        <v>1.875</v>
      </c>
      <c r="M196" s="6"/>
      <c r="N196" s="20">
        <v>1.29</v>
      </c>
      <c r="O196" s="32"/>
    </row>
    <row r="197" spans="1:1024" ht="48" customHeight="1">
      <c r="A197" s="46">
        <f t="shared" si="31"/>
        <v>5</v>
      </c>
      <c r="B197" s="48" t="str">
        <f t="shared" si="37"/>
        <v>МЕТРОНИДАЗОЛ</v>
      </c>
      <c r="C197" s="7" t="str">
        <f t="shared" si="37"/>
        <v>РАСТВОР ДЛЯ ИНФУЗИЙ ; дозировка: 5 мг/мл 100 мл*</v>
      </c>
      <c r="D197" s="73" t="str">
        <f t="shared" si="37"/>
        <v>мл</v>
      </c>
      <c r="E197" s="73"/>
      <c r="F197" s="74">
        <f t="shared" si="33"/>
        <v>18</v>
      </c>
      <c r="G197" s="74"/>
      <c r="H197" s="75">
        <v>0.17</v>
      </c>
      <c r="I197" s="75"/>
      <c r="J197" s="72" t="s">
        <v>18</v>
      </c>
      <c r="K197" s="72"/>
      <c r="L197" s="18">
        <f t="shared" si="34"/>
        <v>0.2157</v>
      </c>
      <c r="M197" s="6"/>
      <c r="N197" s="20">
        <v>0.17</v>
      </c>
      <c r="O197" s="32"/>
    </row>
    <row r="198" spans="1:1024" ht="56.25" customHeight="1">
      <c r="A198" s="46">
        <f t="shared" si="31"/>
        <v>6</v>
      </c>
      <c r="B198" s="48" t="str">
        <f t="shared" si="37"/>
        <v>АЗИТРОМИЦИН</v>
      </c>
      <c r="C198" s="7" t="str">
        <f>C159</f>
        <v>ТАБЛЕТКИ, ПОКРЫТЫЕ ОБОЛОЧКОЙ ; дозировка: 250 мг</v>
      </c>
      <c r="D198" s="73" t="str">
        <f t="shared" si="37"/>
        <v>шт</v>
      </c>
      <c r="E198" s="73"/>
      <c r="F198" s="74">
        <f t="shared" si="33"/>
        <v>18</v>
      </c>
      <c r="G198" s="74"/>
      <c r="H198" s="75">
        <v>15.07</v>
      </c>
      <c r="I198" s="75"/>
      <c r="J198" s="72" t="s">
        <v>18</v>
      </c>
      <c r="K198" s="72"/>
      <c r="L198" s="18">
        <f t="shared" si="34"/>
        <v>11.17</v>
      </c>
      <c r="M198" s="6"/>
      <c r="N198" s="20">
        <v>11.17</v>
      </c>
      <c r="O198" s="32"/>
    </row>
    <row r="199" spans="1:1024" ht="88.5" customHeight="1">
      <c r="A199" s="46">
        <f t="shared" si="31"/>
        <v>7</v>
      </c>
      <c r="B199" s="69" t="str">
        <f t="shared" si="31"/>
        <v>ЦЕФТРИАКСОН</v>
      </c>
      <c r="C199" s="7" t="str">
        <f t="shared" si="31"/>
        <v>ПОРОШОК ДЛЯ ПРИГОТОВЛЕНИЯ РАСТВОРА ДЛЯ ВНУТРИВЕННОГО И ВНУТРИМЫШЕЧНОГО ВВЕДЕНИЯ ; дозировка: 1000 мг</v>
      </c>
      <c r="D199" s="73" t="str">
        <f t="shared" si="31"/>
        <v>мг</v>
      </c>
      <c r="E199" s="73"/>
      <c r="F199" s="74">
        <f t="shared" ref="F199:F202" si="38">Q160</f>
        <v>10</v>
      </c>
      <c r="G199" s="74"/>
      <c r="H199" s="75">
        <v>0.02</v>
      </c>
      <c r="I199" s="75"/>
      <c r="J199" s="72" t="s">
        <v>18</v>
      </c>
      <c r="K199" s="72"/>
      <c r="L199" s="18">
        <f t="shared" si="34"/>
        <v>2.4793200000000001E-2</v>
      </c>
      <c r="M199" s="6"/>
      <c r="N199" s="20">
        <v>0.02</v>
      </c>
      <c r="O199" s="32"/>
    </row>
    <row r="200" spans="1:1024" ht="63.75" customHeight="1">
      <c r="A200" s="46">
        <f t="shared" si="31"/>
        <v>8</v>
      </c>
      <c r="B200" s="69" t="str">
        <f t="shared" si="31"/>
        <v>ГИДРОКОРТИЗОН+ОКСИТЕТРАЦИКЛИН</v>
      </c>
      <c r="C200" s="7" t="str">
        <f t="shared" si="31"/>
        <v>МАЗЬ ДЛЯ НАРУЖНОГО ПРИМЕНЕНИЯ ; дозировка: 10 мг+30 мг/г</v>
      </c>
      <c r="D200" s="73" t="str">
        <f t="shared" si="31"/>
        <v>г</v>
      </c>
      <c r="E200" s="73"/>
      <c r="F200" s="74">
        <f t="shared" si="38"/>
        <v>0</v>
      </c>
      <c r="G200" s="74"/>
      <c r="H200" s="75" t="s">
        <v>18</v>
      </c>
      <c r="I200" s="75"/>
      <c r="J200" s="72" t="s">
        <v>18</v>
      </c>
      <c r="K200" s="72"/>
      <c r="L200" s="18">
        <f t="shared" si="34"/>
        <v>5.9270000000000005</v>
      </c>
      <c r="M200" s="6"/>
      <c r="N200" s="20">
        <v>5.93</v>
      </c>
      <c r="O200" s="32"/>
    </row>
    <row r="201" spans="1:1024" ht="66" customHeight="1">
      <c r="A201" s="46">
        <f t="shared" si="31"/>
        <v>9</v>
      </c>
      <c r="B201" s="69" t="str">
        <f t="shared" si="31"/>
        <v>ДИОКСОМЕТИЛТЕТРАГИДРОПИРИМИДИН+ХЛОРАМФЕНИКОЛ</v>
      </c>
      <c r="C201" s="7" t="str">
        <f t="shared" si="31"/>
        <v>МАЗЬ ДЛЯ НАРУЖНОГО ПРИМЕНЕНИЯ ; дозировка: 40 мг+7.5 мг/г</v>
      </c>
      <c r="D201" s="73" t="str">
        <f t="shared" si="31"/>
        <v>г</v>
      </c>
      <c r="E201" s="73"/>
      <c r="F201" s="74">
        <f t="shared" si="38"/>
        <v>0</v>
      </c>
      <c r="G201" s="74"/>
      <c r="H201" s="75" t="s">
        <v>18</v>
      </c>
      <c r="I201" s="75"/>
      <c r="J201" s="72" t="s">
        <v>18</v>
      </c>
      <c r="K201" s="72"/>
      <c r="L201" s="18">
        <f t="shared" si="34"/>
        <v>3.9363333333333332</v>
      </c>
      <c r="M201" s="6"/>
      <c r="N201" s="20">
        <v>3.94</v>
      </c>
      <c r="O201" s="32"/>
    </row>
    <row r="202" spans="1:1024" ht="73.5" customHeight="1">
      <c r="A202" s="46">
        <f t="shared" si="31"/>
        <v>10</v>
      </c>
      <c r="B202" s="69" t="str">
        <f t="shared" si="31"/>
        <v>ОМЕПРАЗОЛ</v>
      </c>
      <c r="C202" s="7" t="str">
        <f t="shared" si="31"/>
        <v>ЛИОФИЛИЗАТ ДЛЯ ПРИГОТОВЛЕНИЯ РАСТВОРА ДЛЯ ВНУТРИВЕННОГО ВВЕДЕНИЯ ; дозировка: 40 мг</v>
      </c>
      <c r="D202" s="73" t="str">
        <f t="shared" si="31"/>
        <v>мг</v>
      </c>
      <c r="E202" s="73"/>
      <c r="F202" s="74">
        <f t="shared" si="38"/>
        <v>18</v>
      </c>
      <c r="G202" s="74"/>
      <c r="H202" s="75">
        <v>5.38</v>
      </c>
      <c r="I202" s="75"/>
      <c r="J202" s="72" t="s">
        <v>18</v>
      </c>
      <c r="K202" s="72"/>
      <c r="L202" s="18">
        <f t="shared" ref="L202" si="39">M163</f>
        <v>2.5972499999999998</v>
      </c>
      <c r="M202" s="6"/>
      <c r="N202" s="20">
        <v>2.6</v>
      </c>
      <c r="O202" s="32"/>
    </row>
    <row r="203" spans="1:1024">
      <c r="A203" s="135"/>
      <c r="B203" s="135"/>
      <c r="C203" s="135"/>
      <c r="D203" s="135"/>
      <c r="E203" s="135"/>
      <c r="F203" s="135"/>
      <c r="G203" s="135"/>
      <c r="H203" s="135"/>
      <c r="I203" s="135"/>
      <c r="J203" s="135"/>
      <c r="K203" s="135"/>
      <c r="L203" s="135"/>
      <c r="M203" s="135"/>
      <c r="N203" s="135"/>
    </row>
    <row r="204" spans="1:1024" ht="45" customHeight="1">
      <c r="A204" s="136" t="s">
        <v>66</v>
      </c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36"/>
    </row>
    <row r="205" spans="1:1024">
      <c r="A205" s="8"/>
      <c r="B205" s="9" t="s">
        <v>26</v>
      </c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</row>
    <row r="206" spans="1:1024">
      <c r="A206" s="8"/>
      <c r="B206" s="10" t="s">
        <v>27</v>
      </c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</row>
    <row r="207" spans="1:1024" ht="90" customHeight="1">
      <c r="A207" s="137" t="s">
        <v>28</v>
      </c>
      <c r="B207" s="137"/>
      <c r="C207" s="137"/>
      <c r="D207" s="137"/>
      <c r="E207" s="137"/>
      <c r="F207" s="137"/>
      <c r="G207" s="137"/>
      <c r="H207" s="137"/>
      <c r="I207" s="137"/>
      <c r="J207" s="137"/>
      <c r="K207" s="137"/>
      <c r="L207" s="137"/>
      <c r="M207" s="137"/>
      <c r="N207" s="137"/>
    </row>
    <row r="208" spans="1:1024" ht="60.75" customHeight="1">
      <c r="A208" s="5" t="s">
        <v>0</v>
      </c>
      <c r="B208" s="5" t="s">
        <v>7</v>
      </c>
      <c r="C208" s="5" t="s">
        <v>29</v>
      </c>
      <c r="D208" s="133" t="s">
        <v>9</v>
      </c>
      <c r="E208" s="133"/>
      <c r="F208" s="133"/>
      <c r="G208" s="133"/>
      <c r="H208" s="17" t="s">
        <v>42</v>
      </c>
      <c r="I208" s="133" t="s">
        <v>30</v>
      </c>
      <c r="J208" s="133"/>
      <c r="K208" s="133" t="s">
        <v>31</v>
      </c>
      <c r="L208" s="133"/>
      <c r="M208" s="133" t="s">
        <v>32</v>
      </c>
      <c r="N208" s="133"/>
      <c r="O208" s="38" t="s">
        <v>20</v>
      </c>
      <c r="AMJ208"/>
    </row>
    <row r="209" spans="1:1024" ht="61.5" customHeight="1">
      <c r="A209" s="46">
        <f t="shared" ref="A209:A217" si="40">A154</f>
        <v>1</v>
      </c>
      <c r="B209" s="25" t="str">
        <f t="shared" ref="B209:B214" si="41">B193</f>
        <v>АМБРОКСОЛ</v>
      </c>
      <c r="C209" s="11" t="str">
        <f t="shared" ref="C209:D209" si="42">C154</f>
        <v>РАСТВОР ДЛЯ ПРИЕМА ВНУТРЬ И ИНГАЛЯЦИЙ ; дозировка: 7.5 мг/мл ;100 мл*</v>
      </c>
      <c r="D209" s="73" t="str">
        <f t="shared" si="42"/>
        <v>мл</v>
      </c>
      <c r="E209" s="73"/>
      <c r="F209" s="73"/>
      <c r="G209" s="73"/>
      <c r="H209" s="12">
        <f t="shared" ref="H209:H218" si="43">E154*F154</f>
        <v>4350</v>
      </c>
      <c r="I209" s="76">
        <f t="shared" ref="I209:I214" si="44">N193</f>
        <v>0.9</v>
      </c>
      <c r="J209" s="76"/>
      <c r="K209" s="77">
        <v>1.1000000000000001</v>
      </c>
      <c r="L209" s="77"/>
      <c r="M209" s="76">
        <f>K209*H209</f>
        <v>4785</v>
      </c>
      <c r="N209" s="76"/>
      <c r="O209" s="40">
        <f t="shared" ref="O209:O218" si="45">Q154</f>
        <v>12</v>
      </c>
      <c r="AMJ209"/>
    </row>
    <row r="210" spans="1:1024" ht="62.25" customHeight="1">
      <c r="A210" s="46">
        <f t="shared" si="40"/>
        <v>2</v>
      </c>
      <c r="B210" s="48" t="str">
        <f t="shared" si="41"/>
        <v>ДЕКСТРОЗА</v>
      </c>
      <c r="C210" s="11" t="str">
        <f t="shared" ref="C210:D210" si="46">C155</f>
        <v>РАСТВОР ДЛЯ ВНУТРИВЕННОГО ВВЕДЕНИЯ ; дозировка: 400 мг/мл 10 мл*</v>
      </c>
      <c r="D210" s="73" t="str">
        <f t="shared" si="46"/>
        <v>мл</v>
      </c>
      <c r="E210" s="73"/>
      <c r="F210" s="73"/>
      <c r="G210" s="73"/>
      <c r="H210" s="12">
        <f t="shared" si="43"/>
        <v>10100</v>
      </c>
      <c r="I210" s="76">
        <f t="shared" si="44"/>
        <v>0.36</v>
      </c>
      <c r="J210" s="76"/>
      <c r="K210" s="77">
        <v>0.46</v>
      </c>
      <c r="L210" s="77"/>
      <c r="M210" s="76">
        <f t="shared" ref="M210:M214" si="47">K210*H210</f>
        <v>4646</v>
      </c>
      <c r="N210" s="76"/>
      <c r="O210" s="49">
        <f t="shared" si="45"/>
        <v>18</v>
      </c>
      <c r="AMJ210"/>
    </row>
    <row r="211" spans="1:1024" ht="59.25" customHeight="1">
      <c r="A211" s="46">
        <f t="shared" si="40"/>
        <v>3</v>
      </c>
      <c r="B211" s="48" t="str">
        <f t="shared" si="41"/>
        <v>ИБУПРОФЕН</v>
      </c>
      <c r="C211" s="11" t="str">
        <f t="shared" ref="C211:D211" si="48">C156</f>
        <v>СУСПЕНЗИЯ ДЛЯ ПРИЕМА ВНУТРЬ ; дозировка: 20 мг/мл  100 мл*</v>
      </c>
      <c r="D211" s="73" t="str">
        <f t="shared" si="48"/>
        <v>мл</v>
      </c>
      <c r="E211" s="73"/>
      <c r="F211" s="73"/>
      <c r="G211" s="73"/>
      <c r="H211" s="12">
        <f t="shared" si="43"/>
        <v>5000</v>
      </c>
      <c r="I211" s="76">
        <f t="shared" si="44"/>
        <v>0.65</v>
      </c>
      <c r="J211" s="76"/>
      <c r="K211" s="77">
        <v>0.84</v>
      </c>
      <c r="L211" s="77"/>
      <c r="M211" s="76">
        <f t="shared" si="47"/>
        <v>4200</v>
      </c>
      <c r="N211" s="76"/>
      <c r="O211" s="49">
        <f t="shared" si="45"/>
        <v>18</v>
      </c>
      <c r="AMJ211"/>
    </row>
    <row r="212" spans="1:1024" ht="69" customHeight="1">
      <c r="A212" s="46">
        <f t="shared" si="40"/>
        <v>4</v>
      </c>
      <c r="B212" s="48" t="str">
        <f t="shared" si="41"/>
        <v>КАЛЬЦИЯ ГЛЮКОНАТ</v>
      </c>
      <c r="C212" s="11" t="str">
        <f t="shared" ref="C212:D212" si="49">C157</f>
        <v>РАСТВОР ДЛЯ ВНУТРИВЕННОГО И ВНУТРИМЫШЕЧНОГО ВВЕДЕНИЯ ; дозировка: 100 мг/мл  10 мл*</v>
      </c>
      <c r="D212" s="73" t="str">
        <f t="shared" si="49"/>
        <v>мл</v>
      </c>
      <c r="E212" s="73"/>
      <c r="F212" s="73"/>
      <c r="G212" s="73"/>
      <c r="H212" s="12">
        <f t="shared" si="43"/>
        <v>6000</v>
      </c>
      <c r="I212" s="76">
        <f t="shared" si="44"/>
        <v>1.29</v>
      </c>
      <c r="J212" s="76"/>
      <c r="K212" s="77">
        <v>1.58</v>
      </c>
      <c r="L212" s="77"/>
      <c r="M212" s="76">
        <f t="shared" si="47"/>
        <v>9480</v>
      </c>
      <c r="N212" s="76"/>
      <c r="O212" s="49">
        <f t="shared" si="45"/>
        <v>12</v>
      </c>
      <c r="AMJ212"/>
    </row>
    <row r="213" spans="1:1024" ht="61.5" customHeight="1">
      <c r="A213" s="46">
        <f t="shared" si="40"/>
        <v>5</v>
      </c>
      <c r="B213" s="48" t="str">
        <f t="shared" si="41"/>
        <v>МЕТРОНИДАЗОЛ</v>
      </c>
      <c r="C213" s="11" t="str">
        <f t="shared" ref="C213:D213" si="50">C158</f>
        <v>РАСТВОР ДЛЯ ИНФУЗИЙ ; дозировка: 5 мг/мл 100 мл*</v>
      </c>
      <c r="D213" s="73" t="str">
        <f t="shared" si="50"/>
        <v>мл</v>
      </c>
      <c r="E213" s="73"/>
      <c r="F213" s="73"/>
      <c r="G213" s="73"/>
      <c r="H213" s="12">
        <f t="shared" si="43"/>
        <v>30000</v>
      </c>
      <c r="I213" s="76">
        <f t="shared" si="44"/>
        <v>0.17</v>
      </c>
      <c r="J213" s="76"/>
      <c r="K213" s="77">
        <v>0.22</v>
      </c>
      <c r="L213" s="77"/>
      <c r="M213" s="76">
        <f t="shared" si="47"/>
        <v>6600</v>
      </c>
      <c r="N213" s="76"/>
      <c r="O213" s="49">
        <f t="shared" si="45"/>
        <v>18</v>
      </c>
      <c r="AMJ213"/>
    </row>
    <row r="214" spans="1:1024" ht="52.5" customHeight="1">
      <c r="A214" s="46">
        <f t="shared" si="40"/>
        <v>6</v>
      </c>
      <c r="B214" s="48" t="str">
        <f t="shared" si="41"/>
        <v>АЗИТРОМИЦИН</v>
      </c>
      <c r="C214" s="11" t="str">
        <f t="shared" ref="C214:D214" si="51">C159</f>
        <v>ТАБЛЕТКИ, ПОКРЫТЫЕ ОБОЛОЧКОЙ ; дозировка: 250 мг</v>
      </c>
      <c r="D214" s="73" t="str">
        <f t="shared" si="51"/>
        <v>шт</v>
      </c>
      <c r="E214" s="73"/>
      <c r="F214" s="73"/>
      <c r="G214" s="73"/>
      <c r="H214" s="12">
        <f t="shared" si="43"/>
        <v>600</v>
      </c>
      <c r="I214" s="76">
        <f t="shared" si="44"/>
        <v>11.17</v>
      </c>
      <c r="J214" s="76"/>
      <c r="K214" s="77">
        <v>14.49</v>
      </c>
      <c r="L214" s="77"/>
      <c r="M214" s="76">
        <f t="shared" si="47"/>
        <v>8694</v>
      </c>
      <c r="N214" s="76"/>
      <c r="O214" s="49">
        <f t="shared" si="45"/>
        <v>18</v>
      </c>
      <c r="AMJ214"/>
    </row>
    <row r="215" spans="1:1024" ht="95.25" customHeight="1">
      <c r="A215" s="46">
        <f t="shared" si="40"/>
        <v>7</v>
      </c>
      <c r="B215" s="69" t="str">
        <f t="shared" ref="B215:B218" si="52">B199</f>
        <v>ЦЕФТРИАКСОН</v>
      </c>
      <c r="C215" s="11" t="str">
        <f t="shared" ref="C215:D215" si="53">C160</f>
        <v>ПОРОШОК ДЛЯ ПРИГОТОВЛЕНИЯ РАСТВОРА ДЛЯ ВНУТРИВЕННОГО И ВНУТРИМЫШЕЧНОГО ВВЕДЕНИЯ ; дозировка: 1000 мг</v>
      </c>
      <c r="D215" s="73" t="str">
        <f t="shared" si="53"/>
        <v>мг</v>
      </c>
      <c r="E215" s="73"/>
      <c r="F215" s="73"/>
      <c r="G215" s="73"/>
      <c r="H215" s="12">
        <f t="shared" si="43"/>
        <v>2000000</v>
      </c>
      <c r="I215" s="76">
        <f t="shared" ref="I215:I218" si="54">N199</f>
        <v>0.02</v>
      </c>
      <c r="J215" s="76"/>
      <c r="K215" s="77">
        <v>0.02</v>
      </c>
      <c r="L215" s="77"/>
      <c r="M215" s="76">
        <f t="shared" ref="M215:M218" si="55">K215*H215</f>
        <v>40000</v>
      </c>
      <c r="N215" s="76"/>
      <c r="O215" s="70">
        <f t="shared" si="45"/>
        <v>10</v>
      </c>
      <c r="AMJ215"/>
    </row>
    <row r="216" spans="1:1024" ht="69.75" customHeight="1">
      <c r="A216" s="46">
        <f t="shared" si="40"/>
        <v>8</v>
      </c>
      <c r="B216" s="69" t="str">
        <f t="shared" si="52"/>
        <v>ГИДРОКОРТИЗОН+ОКСИТЕТРАЦИКЛИН</v>
      </c>
      <c r="C216" s="11" t="str">
        <f t="shared" ref="C216:D216" si="56">C161</f>
        <v>МАЗЬ ДЛЯ НАРУЖНОГО ПРИМЕНЕНИЯ ; дозировка: 10 мг+30 мг/г</v>
      </c>
      <c r="D216" s="73" t="str">
        <f t="shared" si="56"/>
        <v>г</v>
      </c>
      <c r="E216" s="73"/>
      <c r="F216" s="73"/>
      <c r="G216" s="73"/>
      <c r="H216" s="12">
        <f t="shared" si="43"/>
        <v>3000</v>
      </c>
      <c r="I216" s="76">
        <f t="shared" si="54"/>
        <v>5.93</v>
      </c>
      <c r="J216" s="76"/>
      <c r="K216" s="77">
        <v>6.52</v>
      </c>
      <c r="L216" s="77"/>
      <c r="M216" s="76">
        <f t="shared" si="55"/>
        <v>19560</v>
      </c>
      <c r="N216" s="76"/>
      <c r="O216" s="70">
        <f t="shared" si="45"/>
        <v>0</v>
      </c>
      <c r="AMJ216"/>
    </row>
    <row r="217" spans="1:1024" ht="69.75" customHeight="1">
      <c r="A217" s="46">
        <f t="shared" si="40"/>
        <v>9</v>
      </c>
      <c r="B217" s="69" t="str">
        <f t="shared" si="52"/>
        <v>ДИОКСОМЕТИЛТЕТРАГИДРОПИРИМИДИН+ХЛОРАМФЕНИКОЛ</v>
      </c>
      <c r="C217" s="11" t="str">
        <f t="shared" ref="C217:D217" si="57">C162</f>
        <v>МАЗЬ ДЛЯ НАРУЖНОГО ПРИМЕНЕНИЯ ; дозировка: 40 мг+7.5 мг/г</v>
      </c>
      <c r="D217" s="73" t="str">
        <f t="shared" si="57"/>
        <v>г</v>
      </c>
      <c r="E217" s="73"/>
      <c r="F217" s="73"/>
      <c r="G217" s="73"/>
      <c r="H217" s="12">
        <f t="shared" si="43"/>
        <v>1800</v>
      </c>
      <c r="I217" s="76">
        <f t="shared" si="54"/>
        <v>3.94</v>
      </c>
      <c r="J217" s="76"/>
      <c r="K217" s="77">
        <v>4.33</v>
      </c>
      <c r="L217" s="77"/>
      <c r="M217" s="76">
        <f t="shared" si="55"/>
        <v>7794</v>
      </c>
      <c r="N217" s="76"/>
      <c r="O217" s="70">
        <f t="shared" si="45"/>
        <v>0</v>
      </c>
      <c r="AMJ217"/>
    </row>
    <row r="218" spans="1:1024" ht="69.75" customHeight="1">
      <c r="A218" s="46">
        <f t="shared" ref="A218" si="58">A163</f>
        <v>10</v>
      </c>
      <c r="B218" s="69" t="str">
        <f t="shared" si="52"/>
        <v>ОМЕПРАЗОЛ</v>
      </c>
      <c r="C218" s="11" t="str">
        <f t="shared" ref="C218:D218" si="59">C163</f>
        <v>ЛИОФИЛИЗАТ ДЛЯ ПРИГОТОВЛЕНИЯ РАСТВОРА ДЛЯ ВНУТРИВЕННОГО ВВЕДЕНИЯ ; дозировка: 40 мг</v>
      </c>
      <c r="D218" s="73" t="str">
        <f t="shared" si="59"/>
        <v>мг</v>
      </c>
      <c r="E218" s="73"/>
      <c r="F218" s="73"/>
      <c r="G218" s="73"/>
      <c r="H218" s="12">
        <f t="shared" si="43"/>
        <v>8000</v>
      </c>
      <c r="I218" s="76">
        <f t="shared" si="54"/>
        <v>2.6</v>
      </c>
      <c r="J218" s="76"/>
      <c r="K218" s="77">
        <v>3.37</v>
      </c>
      <c r="L218" s="77"/>
      <c r="M218" s="76">
        <f t="shared" si="55"/>
        <v>26960</v>
      </c>
      <c r="N218" s="76"/>
      <c r="O218" s="70">
        <f t="shared" si="45"/>
        <v>18</v>
      </c>
      <c r="AMJ218"/>
    </row>
    <row r="219" spans="1:1024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145">
        <f>SUM(M209:N218)</f>
        <v>132719</v>
      </c>
      <c r="N219" s="145"/>
    </row>
    <row r="220" spans="1:1024" ht="28.5" customHeight="1">
      <c r="A220" s="51"/>
      <c r="B220" s="146" t="s">
        <v>476</v>
      </c>
      <c r="C220" s="147"/>
      <c r="D220" s="147"/>
      <c r="E220" s="147"/>
      <c r="F220" s="147"/>
      <c r="G220" s="147"/>
      <c r="H220" s="147"/>
      <c r="I220" s="147"/>
      <c r="J220" s="147"/>
      <c r="K220" s="147"/>
      <c r="L220" s="147"/>
      <c r="M220" s="147"/>
      <c r="N220" s="147"/>
      <c r="O220" s="147"/>
    </row>
    <row r="221" spans="1:1024" ht="17.25" customHeight="1">
      <c r="B221" s="129" t="str">
        <f>A164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221" s="130"/>
      <c r="D221" s="130"/>
      <c r="E221" s="130"/>
      <c r="F221" s="130"/>
      <c r="G221" s="130"/>
      <c r="H221" s="130"/>
      <c r="I221" s="130"/>
      <c r="J221" s="130"/>
      <c r="K221" s="130"/>
      <c r="L221" s="130"/>
      <c r="M221" s="130"/>
      <c r="N221" s="130"/>
      <c r="O221" s="130"/>
    </row>
    <row r="222" spans="1:1024">
      <c r="B222" s="33" t="s">
        <v>50</v>
      </c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14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</row>
    <row r="223" spans="1:1024">
      <c r="B223" s="34" t="s">
        <v>33</v>
      </c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14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</row>
    <row r="224" spans="1:1024" ht="26.25" customHeight="1">
      <c r="B224" s="138" t="s">
        <v>34</v>
      </c>
      <c r="C224" s="139"/>
      <c r="D224" s="139"/>
      <c r="E224" s="139"/>
      <c r="F224" s="139"/>
      <c r="G224" s="139"/>
      <c r="H224" s="139"/>
      <c r="I224" s="139"/>
      <c r="J224" s="139"/>
      <c r="K224" s="139"/>
      <c r="L224" s="139"/>
      <c r="M224" s="139"/>
      <c r="N224" s="139"/>
      <c r="O224" s="139"/>
      <c r="P224" s="14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</row>
    <row r="225" spans="2:36">
      <c r="B225" s="34" t="s">
        <v>35</v>
      </c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14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</row>
    <row r="226" spans="2:36">
      <c r="B226" s="35" t="s">
        <v>63</v>
      </c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14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</row>
    <row r="227" spans="2:36">
      <c r="B227" s="34" t="s">
        <v>36</v>
      </c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14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</row>
    <row r="228" spans="2:36">
      <c r="B228" s="34" t="s">
        <v>37</v>
      </c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14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</row>
    <row r="229" spans="2:36">
      <c r="B229" s="34" t="s">
        <v>71</v>
      </c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14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</row>
    <row r="230" spans="2:36">
      <c r="B230" s="34" t="s">
        <v>72</v>
      </c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14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</row>
    <row r="231" spans="2:36" ht="27" customHeight="1">
      <c r="B231" s="138" t="s">
        <v>67</v>
      </c>
      <c r="C231" s="139"/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4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</row>
    <row r="232" spans="2:36">
      <c r="B232" s="34" t="s">
        <v>38</v>
      </c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14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</row>
    <row r="233" spans="2:36">
      <c r="B233" s="34" t="s">
        <v>51</v>
      </c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14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</row>
    <row r="234" spans="2:36">
      <c r="B234" s="34" t="s">
        <v>39</v>
      </c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14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</row>
    <row r="235" spans="2:36" ht="27" customHeight="1">
      <c r="B235" s="138" t="s">
        <v>40</v>
      </c>
      <c r="C235" s="139"/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4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</row>
    <row r="236" spans="2:36" ht="26.25" customHeight="1">
      <c r="B236" s="138" t="s">
        <v>41</v>
      </c>
      <c r="C236" s="139"/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4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</row>
    <row r="237" spans="2:36" ht="23.25" customHeight="1">
      <c r="B237" s="138" t="s">
        <v>52</v>
      </c>
      <c r="C237" s="139"/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4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</row>
    <row r="238" spans="2:36">
      <c r="B238" s="34" t="s">
        <v>53</v>
      </c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14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</row>
    <row r="239" spans="2:36">
      <c r="B239" s="34" t="s">
        <v>54</v>
      </c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14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</row>
    <row r="240" spans="2:36">
      <c r="B240" s="13"/>
    </row>
    <row r="241" spans="2:3">
      <c r="B241" s="1" t="s">
        <v>55</v>
      </c>
      <c r="C241" s="16"/>
    </row>
    <row r="243" spans="2:3">
      <c r="C243" s="16"/>
    </row>
  </sheetData>
  <mergeCells count="966">
    <mergeCell ref="A4:A19"/>
    <mergeCell ref="A20:A33"/>
    <mergeCell ref="A34:A48"/>
    <mergeCell ref="A49:A58"/>
    <mergeCell ref="A87:A98"/>
    <mergeCell ref="A99:A138"/>
    <mergeCell ref="A141:A149"/>
    <mergeCell ref="B138:J138"/>
    <mergeCell ref="B149:J149"/>
    <mergeCell ref="B139:C139"/>
    <mergeCell ref="D139:H139"/>
    <mergeCell ref="I139:J139"/>
    <mergeCell ref="B126:C126"/>
    <mergeCell ref="D126:H126"/>
    <mergeCell ref="I126:J126"/>
    <mergeCell ref="B122:C122"/>
    <mergeCell ref="D122:H122"/>
    <mergeCell ref="I122:J122"/>
    <mergeCell ref="B118:C118"/>
    <mergeCell ref="D118:H118"/>
    <mergeCell ref="I118:J118"/>
    <mergeCell ref="B23:C23"/>
    <mergeCell ref="D23:H23"/>
    <mergeCell ref="I23:J23"/>
    <mergeCell ref="K139:L139"/>
    <mergeCell ref="M139:N139"/>
    <mergeCell ref="B140:C140"/>
    <mergeCell ref="D140:H140"/>
    <mergeCell ref="I140:J140"/>
    <mergeCell ref="K140:L140"/>
    <mergeCell ref="M140:N140"/>
    <mergeCell ref="B148:C148"/>
    <mergeCell ref="D148:H148"/>
    <mergeCell ref="I148:J148"/>
    <mergeCell ref="K148:L148"/>
    <mergeCell ref="M148:N148"/>
    <mergeCell ref="B144:C144"/>
    <mergeCell ref="D144:H144"/>
    <mergeCell ref="I144:J144"/>
    <mergeCell ref="K144:L144"/>
    <mergeCell ref="M144:N144"/>
    <mergeCell ref="B145:C145"/>
    <mergeCell ref="D145:H145"/>
    <mergeCell ref="I145:J145"/>
    <mergeCell ref="K145:L145"/>
    <mergeCell ref="M145:N145"/>
    <mergeCell ref="D142:H142"/>
    <mergeCell ref="I142:J142"/>
    <mergeCell ref="K149:L149"/>
    <mergeCell ref="M149:N149"/>
    <mergeCell ref="B146:C146"/>
    <mergeCell ref="D146:H146"/>
    <mergeCell ref="I146:J146"/>
    <mergeCell ref="K146:L146"/>
    <mergeCell ref="M146:N146"/>
    <mergeCell ref="B147:C147"/>
    <mergeCell ref="D147:H147"/>
    <mergeCell ref="I147:J147"/>
    <mergeCell ref="K147:L147"/>
    <mergeCell ref="M147:N147"/>
    <mergeCell ref="K142:L142"/>
    <mergeCell ref="M142:N142"/>
    <mergeCell ref="B143:C143"/>
    <mergeCell ref="D143:H143"/>
    <mergeCell ref="I143:J143"/>
    <mergeCell ref="K143:L143"/>
    <mergeCell ref="M143:N143"/>
    <mergeCell ref="B128:C128"/>
    <mergeCell ref="D128:H128"/>
    <mergeCell ref="I128:J128"/>
    <mergeCell ref="K128:L128"/>
    <mergeCell ref="M128:N128"/>
    <mergeCell ref="B141:C141"/>
    <mergeCell ref="D141:H141"/>
    <mergeCell ref="I141:J141"/>
    <mergeCell ref="K141:L141"/>
    <mergeCell ref="M141:N141"/>
    <mergeCell ref="I137:J137"/>
    <mergeCell ref="B135:C135"/>
    <mergeCell ref="K135:L135"/>
    <mergeCell ref="K138:L138"/>
    <mergeCell ref="I134:J134"/>
    <mergeCell ref="K134:L134"/>
    <mergeCell ref="K136:L136"/>
    <mergeCell ref="K126:L126"/>
    <mergeCell ref="M126:N126"/>
    <mergeCell ref="B127:C127"/>
    <mergeCell ref="D127:H127"/>
    <mergeCell ref="I127:J127"/>
    <mergeCell ref="K127:L127"/>
    <mergeCell ref="M127:N127"/>
    <mergeCell ref="B124:C124"/>
    <mergeCell ref="D124:H124"/>
    <mergeCell ref="I124:J124"/>
    <mergeCell ref="K124:L124"/>
    <mergeCell ref="M124:N124"/>
    <mergeCell ref="B125:C125"/>
    <mergeCell ref="D125:H125"/>
    <mergeCell ref="I125:J125"/>
    <mergeCell ref="K125:L125"/>
    <mergeCell ref="M125:N125"/>
    <mergeCell ref="M122:N122"/>
    <mergeCell ref="B123:C123"/>
    <mergeCell ref="D123:H123"/>
    <mergeCell ref="I123:J123"/>
    <mergeCell ref="K123:L123"/>
    <mergeCell ref="M123:N123"/>
    <mergeCell ref="B120:C120"/>
    <mergeCell ref="D120:H120"/>
    <mergeCell ref="I120:J120"/>
    <mergeCell ref="K120:L120"/>
    <mergeCell ref="M120:N120"/>
    <mergeCell ref="B121:C121"/>
    <mergeCell ref="D121:H121"/>
    <mergeCell ref="I121:J121"/>
    <mergeCell ref="K121:L121"/>
    <mergeCell ref="M121:N121"/>
    <mergeCell ref="M22:N22"/>
    <mergeCell ref="K23:L23"/>
    <mergeCell ref="M23:N23"/>
    <mergeCell ref="B24:C24"/>
    <mergeCell ref="D24:H24"/>
    <mergeCell ref="I24:J24"/>
    <mergeCell ref="K24:L24"/>
    <mergeCell ref="M24:N24"/>
    <mergeCell ref="B25:C25"/>
    <mergeCell ref="D25:H25"/>
    <mergeCell ref="I25:J25"/>
    <mergeCell ref="K25:L25"/>
    <mergeCell ref="M25:N25"/>
    <mergeCell ref="B34:C34"/>
    <mergeCell ref="D34:H34"/>
    <mergeCell ref="I34:J34"/>
    <mergeCell ref="K34:L34"/>
    <mergeCell ref="M34:N34"/>
    <mergeCell ref="B45:C45"/>
    <mergeCell ref="D45:H45"/>
    <mergeCell ref="I45:J45"/>
    <mergeCell ref="K45:L45"/>
    <mergeCell ref="M45:N45"/>
    <mergeCell ref="I36:J36"/>
    <mergeCell ref="K36:L36"/>
    <mergeCell ref="M36:N36"/>
    <mergeCell ref="B37:C37"/>
    <mergeCell ref="D37:H37"/>
    <mergeCell ref="I37:J37"/>
    <mergeCell ref="K37:L37"/>
    <mergeCell ref="M37:N37"/>
    <mergeCell ref="B38:C38"/>
    <mergeCell ref="D38:H38"/>
    <mergeCell ref="I38:J38"/>
    <mergeCell ref="K38:L38"/>
    <mergeCell ref="M38:N38"/>
    <mergeCell ref="B39:C39"/>
    <mergeCell ref="K9:L9"/>
    <mergeCell ref="M9:N9"/>
    <mergeCell ref="B28:C28"/>
    <mergeCell ref="B32:C32"/>
    <mergeCell ref="D32:H32"/>
    <mergeCell ref="I32:J32"/>
    <mergeCell ref="K32:L32"/>
    <mergeCell ref="M32:N32"/>
    <mergeCell ref="K33:L33"/>
    <mergeCell ref="M33:N33"/>
    <mergeCell ref="B33:J33"/>
    <mergeCell ref="B30:C30"/>
    <mergeCell ref="D30:H30"/>
    <mergeCell ref="I30:J30"/>
    <mergeCell ref="K30:L30"/>
    <mergeCell ref="M30:N30"/>
    <mergeCell ref="B31:C31"/>
    <mergeCell ref="D31:H31"/>
    <mergeCell ref="I31:J31"/>
    <mergeCell ref="K31:L31"/>
    <mergeCell ref="M31:N31"/>
    <mergeCell ref="B26:C26"/>
    <mergeCell ref="D26:H26"/>
    <mergeCell ref="I26:J26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K19:L19"/>
    <mergeCell ref="M19:N19"/>
    <mergeCell ref="B20:C20"/>
    <mergeCell ref="D20:H20"/>
    <mergeCell ref="I20:J20"/>
    <mergeCell ref="K20:L20"/>
    <mergeCell ref="M20:N20"/>
    <mergeCell ref="B19:J19"/>
    <mergeCell ref="B27:C27"/>
    <mergeCell ref="D27:H27"/>
    <mergeCell ref="I27:J27"/>
    <mergeCell ref="K27:L27"/>
    <mergeCell ref="M27:N27"/>
    <mergeCell ref="K26:L26"/>
    <mergeCell ref="M26:N26"/>
    <mergeCell ref="B21:C21"/>
    <mergeCell ref="D21:H21"/>
    <mergeCell ref="I21:J21"/>
    <mergeCell ref="K21:L21"/>
    <mergeCell ref="M21:N21"/>
    <mergeCell ref="B22:C22"/>
    <mergeCell ref="D22:H22"/>
    <mergeCell ref="I22:J22"/>
    <mergeCell ref="K22:L22"/>
    <mergeCell ref="B17:C17"/>
    <mergeCell ref="D17:H17"/>
    <mergeCell ref="I17:J17"/>
    <mergeCell ref="K17:L17"/>
    <mergeCell ref="M17:N17"/>
    <mergeCell ref="B18:C18"/>
    <mergeCell ref="D18:H18"/>
    <mergeCell ref="I18:J18"/>
    <mergeCell ref="K18:L18"/>
    <mergeCell ref="M18:N18"/>
    <mergeCell ref="D6:H6"/>
    <mergeCell ref="I6:J6"/>
    <mergeCell ref="K6:L6"/>
    <mergeCell ref="K15:L15"/>
    <mergeCell ref="M15:N15"/>
    <mergeCell ref="B16:C16"/>
    <mergeCell ref="D16:H16"/>
    <mergeCell ref="I16:J16"/>
    <mergeCell ref="K16:L16"/>
    <mergeCell ref="M16:N16"/>
    <mergeCell ref="B11:C11"/>
    <mergeCell ref="D11:H11"/>
    <mergeCell ref="I11:J11"/>
    <mergeCell ref="K11:L11"/>
    <mergeCell ref="M11:N11"/>
    <mergeCell ref="M7:N7"/>
    <mergeCell ref="B8:C8"/>
    <mergeCell ref="D8:H8"/>
    <mergeCell ref="I8:J8"/>
    <mergeCell ref="K8:L8"/>
    <mergeCell ref="M8:N8"/>
    <mergeCell ref="B9:C9"/>
    <mergeCell ref="D9:H9"/>
    <mergeCell ref="I9:J9"/>
    <mergeCell ref="B14:C14"/>
    <mergeCell ref="D14:H14"/>
    <mergeCell ref="I14:J14"/>
    <mergeCell ref="K14:L14"/>
    <mergeCell ref="M14:N14"/>
    <mergeCell ref="B15:C15"/>
    <mergeCell ref="D15:H15"/>
    <mergeCell ref="I15:J15"/>
    <mergeCell ref="B4:C4"/>
    <mergeCell ref="D4:H4"/>
    <mergeCell ref="I4:J4"/>
    <mergeCell ref="K4:L4"/>
    <mergeCell ref="M4:N4"/>
    <mergeCell ref="B10:C10"/>
    <mergeCell ref="D10:H10"/>
    <mergeCell ref="I10:J10"/>
    <mergeCell ref="K10:L10"/>
    <mergeCell ref="M10:N10"/>
    <mergeCell ref="B5:C5"/>
    <mergeCell ref="D5:H5"/>
    <mergeCell ref="I5:J5"/>
    <mergeCell ref="K5:L5"/>
    <mergeCell ref="M5:N5"/>
    <mergeCell ref="B6:C6"/>
    <mergeCell ref="B12:C12"/>
    <mergeCell ref="D12:H12"/>
    <mergeCell ref="I12:J12"/>
    <mergeCell ref="K12:L12"/>
    <mergeCell ref="M12:N12"/>
    <mergeCell ref="B13:C13"/>
    <mergeCell ref="D13:H13"/>
    <mergeCell ref="I13:J13"/>
    <mergeCell ref="K13:L13"/>
    <mergeCell ref="M13:N13"/>
    <mergeCell ref="B136:C136"/>
    <mergeCell ref="D136:H136"/>
    <mergeCell ref="I136:J136"/>
    <mergeCell ref="B115:C115"/>
    <mergeCell ref="D115:H115"/>
    <mergeCell ref="D35:H35"/>
    <mergeCell ref="I35:J35"/>
    <mergeCell ref="K35:L35"/>
    <mergeCell ref="M35:N35"/>
    <mergeCell ref="B36:C36"/>
    <mergeCell ref="D36:H36"/>
    <mergeCell ref="K46:L46"/>
    <mergeCell ref="M46:N46"/>
    <mergeCell ref="B47:C47"/>
    <mergeCell ref="D47:H47"/>
    <mergeCell ref="I47:J47"/>
    <mergeCell ref="K47:L47"/>
    <mergeCell ref="M47:N47"/>
    <mergeCell ref="B46:C46"/>
    <mergeCell ref="D46:H46"/>
    <mergeCell ref="I46:J46"/>
    <mergeCell ref="K118:L118"/>
    <mergeCell ref="M118:N118"/>
    <mergeCell ref="B119:C119"/>
    <mergeCell ref="B94:C94"/>
    <mergeCell ref="D94:H94"/>
    <mergeCell ref="I94:J94"/>
    <mergeCell ref="D75:H75"/>
    <mergeCell ref="B91:C91"/>
    <mergeCell ref="M161:N161"/>
    <mergeCell ref="M162:N162"/>
    <mergeCell ref="B48:C48"/>
    <mergeCell ref="D48:H48"/>
    <mergeCell ref="I48:J48"/>
    <mergeCell ref="K48:L48"/>
    <mergeCell ref="M48:N48"/>
    <mergeCell ref="B49:C49"/>
    <mergeCell ref="D49:H49"/>
    <mergeCell ref="I49:J49"/>
    <mergeCell ref="K49:L49"/>
    <mergeCell ref="M49:N49"/>
    <mergeCell ref="B98:J98"/>
    <mergeCell ref="B110:C110"/>
    <mergeCell ref="D110:H110"/>
    <mergeCell ref="I110:J110"/>
    <mergeCell ref="B131:C131"/>
    <mergeCell ref="D131:H131"/>
    <mergeCell ref="I131:J131"/>
    <mergeCell ref="K64:L64"/>
    <mergeCell ref="B66:C66"/>
    <mergeCell ref="D66:H66"/>
    <mergeCell ref="I66:J66"/>
    <mergeCell ref="K66:L66"/>
    <mergeCell ref="B86:J86"/>
    <mergeCell ref="B102:C102"/>
    <mergeCell ref="D102:H102"/>
    <mergeCell ref="I102:J102"/>
    <mergeCell ref="I75:J75"/>
    <mergeCell ref="I67:J67"/>
    <mergeCell ref="B95:C95"/>
    <mergeCell ref="D95:H95"/>
    <mergeCell ref="K83:L83"/>
    <mergeCell ref="K95:L95"/>
    <mergeCell ref="K82:L82"/>
    <mergeCell ref="I95:J95"/>
    <mergeCell ref="B83:C83"/>
    <mergeCell ref="D83:H83"/>
    <mergeCell ref="I83:J83"/>
    <mergeCell ref="B82:C82"/>
    <mergeCell ref="D82:H82"/>
    <mergeCell ref="I82:J82"/>
    <mergeCell ref="B71:C71"/>
    <mergeCell ref="M83:N83"/>
    <mergeCell ref="B84:C84"/>
    <mergeCell ref="D84:H84"/>
    <mergeCell ref="I84:J84"/>
    <mergeCell ref="K84:L84"/>
    <mergeCell ref="M84:N84"/>
    <mergeCell ref="K85:L85"/>
    <mergeCell ref="M85:N85"/>
    <mergeCell ref="K86:L86"/>
    <mergeCell ref="M95:N95"/>
    <mergeCell ref="M114:N114"/>
    <mergeCell ref="M86:N86"/>
    <mergeCell ref="D106:H106"/>
    <mergeCell ref="I106:J106"/>
    <mergeCell ref="K111:L111"/>
    <mergeCell ref="M111:N111"/>
    <mergeCell ref="I114:J114"/>
    <mergeCell ref="K114:L114"/>
    <mergeCell ref="I99:J99"/>
    <mergeCell ref="K99:L99"/>
    <mergeCell ref="D113:H113"/>
    <mergeCell ref="I113:J113"/>
    <mergeCell ref="K113:L113"/>
    <mergeCell ref="M113:N113"/>
    <mergeCell ref="D103:H103"/>
    <mergeCell ref="K96:L96"/>
    <mergeCell ref="K90:L90"/>
    <mergeCell ref="M90:N90"/>
    <mergeCell ref="D91:H91"/>
    <mergeCell ref="I91:J91"/>
    <mergeCell ref="K94:L94"/>
    <mergeCell ref="M94:N94"/>
    <mergeCell ref="K91:L91"/>
    <mergeCell ref="B112:C112"/>
    <mergeCell ref="D112:H112"/>
    <mergeCell ref="I112:J112"/>
    <mergeCell ref="K108:L108"/>
    <mergeCell ref="M108:N108"/>
    <mergeCell ref="K109:L109"/>
    <mergeCell ref="M109:N109"/>
    <mergeCell ref="M112:N112"/>
    <mergeCell ref="D109:H109"/>
    <mergeCell ref="I109:J109"/>
    <mergeCell ref="B111:C111"/>
    <mergeCell ref="B109:C109"/>
    <mergeCell ref="B108:C108"/>
    <mergeCell ref="D108:H108"/>
    <mergeCell ref="I108:J108"/>
    <mergeCell ref="M82:N82"/>
    <mergeCell ref="I104:J104"/>
    <mergeCell ref="K104:L104"/>
    <mergeCell ref="B107:C107"/>
    <mergeCell ref="D107:H107"/>
    <mergeCell ref="I107:J107"/>
    <mergeCell ref="K107:L107"/>
    <mergeCell ref="I105:J105"/>
    <mergeCell ref="K105:L105"/>
    <mergeCell ref="M105:N105"/>
    <mergeCell ref="B106:C106"/>
    <mergeCell ref="M99:N99"/>
    <mergeCell ref="B100:C100"/>
    <mergeCell ref="D100:H100"/>
    <mergeCell ref="I100:J100"/>
    <mergeCell ref="K100:L100"/>
    <mergeCell ref="M100:N100"/>
    <mergeCell ref="M101:N101"/>
    <mergeCell ref="K102:L102"/>
    <mergeCell ref="M106:N106"/>
    <mergeCell ref="M103:N103"/>
    <mergeCell ref="M102:N102"/>
    <mergeCell ref="M104:N104"/>
    <mergeCell ref="K98:L98"/>
    <mergeCell ref="K81:L81"/>
    <mergeCell ref="M81:N81"/>
    <mergeCell ref="B78:C78"/>
    <mergeCell ref="D78:H78"/>
    <mergeCell ref="I78:J78"/>
    <mergeCell ref="K78:L78"/>
    <mergeCell ref="M78:N78"/>
    <mergeCell ref="B73:C73"/>
    <mergeCell ref="D73:H73"/>
    <mergeCell ref="I73:J73"/>
    <mergeCell ref="K73:L73"/>
    <mergeCell ref="M73:N73"/>
    <mergeCell ref="B79:C79"/>
    <mergeCell ref="D79:H79"/>
    <mergeCell ref="I79:J79"/>
    <mergeCell ref="K79:L79"/>
    <mergeCell ref="M79:N79"/>
    <mergeCell ref="B80:C80"/>
    <mergeCell ref="D80:H80"/>
    <mergeCell ref="I80:J80"/>
    <mergeCell ref="K80:L80"/>
    <mergeCell ref="M80:N80"/>
    <mergeCell ref="K76:L76"/>
    <mergeCell ref="M76:N76"/>
    <mergeCell ref="M70:N70"/>
    <mergeCell ref="B68:C68"/>
    <mergeCell ref="D68:H68"/>
    <mergeCell ref="I68:J68"/>
    <mergeCell ref="K68:L68"/>
    <mergeCell ref="M68:N68"/>
    <mergeCell ref="K61:L61"/>
    <mergeCell ref="M61:N61"/>
    <mergeCell ref="B62:C62"/>
    <mergeCell ref="D62:H62"/>
    <mergeCell ref="I62:J62"/>
    <mergeCell ref="K62:L62"/>
    <mergeCell ref="M62:N62"/>
    <mergeCell ref="K67:L67"/>
    <mergeCell ref="M67:N67"/>
    <mergeCell ref="M63:N63"/>
    <mergeCell ref="M64:N64"/>
    <mergeCell ref="M66:N66"/>
    <mergeCell ref="D63:H63"/>
    <mergeCell ref="I63:J63"/>
    <mergeCell ref="B67:C67"/>
    <mergeCell ref="D67:H67"/>
    <mergeCell ref="I70:J70"/>
    <mergeCell ref="K63:L63"/>
    <mergeCell ref="K71:L71"/>
    <mergeCell ref="M71:N71"/>
    <mergeCell ref="B69:C69"/>
    <mergeCell ref="D69:H69"/>
    <mergeCell ref="I69:J69"/>
    <mergeCell ref="M65:N65"/>
    <mergeCell ref="K110:L110"/>
    <mergeCell ref="M110:N110"/>
    <mergeCell ref="K72:L72"/>
    <mergeCell ref="M72:N72"/>
    <mergeCell ref="B81:C81"/>
    <mergeCell ref="B77:C77"/>
    <mergeCell ref="D77:H77"/>
    <mergeCell ref="I97:J97"/>
    <mergeCell ref="K97:L97"/>
    <mergeCell ref="M97:N97"/>
    <mergeCell ref="M107:N107"/>
    <mergeCell ref="I77:J77"/>
    <mergeCell ref="K75:L75"/>
    <mergeCell ref="I76:J76"/>
    <mergeCell ref="K69:L69"/>
    <mergeCell ref="M69:N69"/>
    <mergeCell ref="B70:C70"/>
    <mergeCell ref="K70:L70"/>
    <mergeCell ref="K129:L129"/>
    <mergeCell ref="M129:N129"/>
    <mergeCell ref="I115:J115"/>
    <mergeCell ref="K115:L115"/>
    <mergeCell ref="M115:N115"/>
    <mergeCell ref="I133:J133"/>
    <mergeCell ref="K133:L133"/>
    <mergeCell ref="B134:C134"/>
    <mergeCell ref="D134:H134"/>
    <mergeCell ref="D119:H119"/>
    <mergeCell ref="I119:J119"/>
    <mergeCell ref="K119:L119"/>
    <mergeCell ref="M119:N119"/>
    <mergeCell ref="B116:C116"/>
    <mergeCell ref="D116:H116"/>
    <mergeCell ref="I116:J116"/>
    <mergeCell ref="K116:L116"/>
    <mergeCell ref="M116:N116"/>
    <mergeCell ref="B117:C117"/>
    <mergeCell ref="D117:H117"/>
    <mergeCell ref="I117:J117"/>
    <mergeCell ref="K117:L117"/>
    <mergeCell ref="M117:N117"/>
    <mergeCell ref="K122:L122"/>
    <mergeCell ref="K132:L132"/>
    <mergeCell ref="M132:N132"/>
    <mergeCell ref="B133:C133"/>
    <mergeCell ref="D133:H133"/>
    <mergeCell ref="M130:N130"/>
    <mergeCell ref="M133:N133"/>
    <mergeCell ref="B130:C130"/>
    <mergeCell ref="D130:H130"/>
    <mergeCell ref="I130:J130"/>
    <mergeCell ref="K130:L130"/>
    <mergeCell ref="M219:N219"/>
    <mergeCell ref="B220:O220"/>
    <mergeCell ref="M213:N213"/>
    <mergeCell ref="D214:G214"/>
    <mergeCell ref="I214:J214"/>
    <mergeCell ref="K214:L214"/>
    <mergeCell ref="M218:N218"/>
    <mergeCell ref="D213:G213"/>
    <mergeCell ref="I213:J213"/>
    <mergeCell ref="K213:L213"/>
    <mergeCell ref="I218:J218"/>
    <mergeCell ref="K218:L218"/>
    <mergeCell ref="D216:G216"/>
    <mergeCell ref="I216:J216"/>
    <mergeCell ref="K216:L216"/>
    <mergeCell ref="M216:N216"/>
    <mergeCell ref="D217:G217"/>
    <mergeCell ref="I217:J217"/>
    <mergeCell ref="K217:L217"/>
    <mergeCell ref="M217:N217"/>
    <mergeCell ref="J192:K192"/>
    <mergeCell ref="D198:E198"/>
    <mergeCell ref="F198:G198"/>
    <mergeCell ref="H198:I198"/>
    <mergeCell ref="J198:K198"/>
    <mergeCell ref="F194:G194"/>
    <mergeCell ref="H194:I194"/>
    <mergeCell ref="F193:G193"/>
    <mergeCell ref="H193:I193"/>
    <mergeCell ref="J193:K193"/>
    <mergeCell ref="D195:E195"/>
    <mergeCell ref="F195:G195"/>
    <mergeCell ref="D197:E197"/>
    <mergeCell ref="F197:G197"/>
    <mergeCell ref="H197:I197"/>
    <mergeCell ref="J197:K197"/>
    <mergeCell ref="D194:E194"/>
    <mergeCell ref="J194:K194"/>
    <mergeCell ref="H195:I195"/>
    <mergeCell ref="J195:K195"/>
    <mergeCell ref="D196:E196"/>
    <mergeCell ref="H196:I196"/>
    <mergeCell ref="J196:K196"/>
    <mergeCell ref="F196:G196"/>
    <mergeCell ref="M154:N154"/>
    <mergeCell ref="A150:N151"/>
    <mergeCell ref="A152:A153"/>
    <mergeCell ref="B152:B153"/>
    <mergeCell ref="C152:C153"/>
    <mergeCell ref="M188:N188"/>
    <mergeCell ref="D189:G189"/>
    <mergeCell ref="J189:L189"/>
    <mergeCell ref="M189:N189"/>
    <mergeCell ref="A188:A189"/>
    <mergeCell ref="B188:B189"/>
    <mergeCell ref="C188:C189"/>
    <mergeCell ref="M152:N153"/>
    <mergeCell ref="A165:N167"/>
    <mergeCell ref="A186:A187"/>
    <mergeCell ref="B186:B187"/>
    <mergeCell ref="C186:C187"/>
    <mergeCell ref="D186:G186"/>
    <mergeCell ref="H186:H187"/>
    <mergeCell ref="J186:K186"/>
    <mergeCell ref="M186:N186"/>
    <mergeCell ref="D187:G187"/>
    <mergeCell ref="J187:L187"/>
    <mergeCell ref="M187:N187"/>
    <mergeCell ref="A173:A174"/>
    <mergeCell ref="M174:N174"/>
    <mergeCell ref="B173:B174"/>
    <mergeCell ref="C173:C174"/>
    <mergeCell ref="D173:G173"/>
    <mergeCell ref="H173:H174"/>
    <mergeCell ref="J173:K173"/>
    <mergeCell ref="M173:N173"/>
    <mergeCell ref="M160:N160"/>
    <mergeCell ref="M184:N184"/>
    <mergeCell ref="D185:G185"/>
    <mergeCell ref="J185:L185"/>
    <mergeCell ref="B237:O237"/>
    <mergeCell ref="D209:G209"/>
    <mergeCell ref="I209:J209"/>
    <mergeCell ref="K209:L209"/>
    <mergeCell ref="M209:N209"/>
    <mergeCell ref="B224:O224"/>
    <mergeCell ref="B231:O231"/>
    <mergeCell ref="B236:O236"/>
    <mergeCell ref="B235:O235"/>
    <mergeCell ref="D210:G210"/>
    <mergeCell ref="I210:J210"/>
    <mergeCell ref="K210:L210"/>
    <mergeCell ref="M210:N210"/>
    <mergeCell ref="D211:G211"/>
    <mergeCell ref="I211:J211"/>
    <mergeCell ref="K211:L211"/>
    <mergeCell ref="M211:N211"/>
    <mergeCell ref="D212:G212"/>
    <mergeCell ref="I212:J212"/>
    <mergeCell ref="K212:L212"/>
    <mergeCell ref="B221:O221"/>
    <mergeCell ref="M212:N212"/>
    <mergeCell ref="M214:N214"/>
    <mergeCell ref="D218:G218"/>
    <mergeCell ref="A191:N191"/>
    <mergeCell ref="D192:E192"/>
    <mergeCell ref="A169:A170"/>
    <mergeCell ref="K208:L208"/>
    <mergeCell ref="A203:N203"/>
    <mergeCell ref="A204:N204"/>
    <mergeCell ref="A207:N207"/>
    <mergeCell ref="M208:N208"/>
    <mergeCell ref="F192:G192"/>
    <mergeCell ref="D193:E193"/>
    <mergeCell ref="D188:G188"/>
    <mergeCell ref="H188:H189"/>
    <mergeCell ref="J188:K188"/>
    <mergeCell ref="D170:G170"/>
    <mergeCell ref="D174:G174"/>
    <mergeCell ref="J174:L174"/>
    <mergeCell ref="A184:A185"/>
    <mergeCell ref="B184:B185"/>
    <mergeCell ref="C184:C185"/>
    <mergeCell ref="D184:G184"/>
    <mergeCell ref="H184:H185"/>
    <mergeCell ref="J184:K184"/>
    <mergeCell ref="H192:I192"/>
    <mergeCell ref="M185:N185"/>
    <mergeCell ref="Q152:Q153"/>
    <mergeCell ref="R152:R153"/>
    <mergeCell ref="P152:P153"/>
    <mergeCell ref="D169:G169"/>
    <mergeCell ref="J169:K169"/>
    <mergeCell ref="M169:N169"/>
    <mergeCell ref="A164:O164"/>
    <mergeCell ref="O152:O153"/>
    <mergeCell ref="M156:N156"/>
    <mergeCell ref="I152:J152"/>
    <mergeCell ref="K152:L152"/>
    <mergeCell ref="G152:H152"/>
    <mergeCell ref="D168:G168"/>
    <mergeCell ref="J168:K168"/>
    <mergeCell ref="M168:N168"/>
    <mergeCell ref="M159:N159"/>
    <mergeCell ref="M163:N163"/>
    <mergeCell ref="D152:D153"/>
    <mergeCell ref="E152:E153"/>
    <mergeCell ref="F152:F153"/>
    <mergeCell ref="B169:B170"/>
    <mergeCell ref="C169:C170"/>
    <mergeCell ref="H169:H170"/>
    <mergeCell ref="J170:L170"/>
    <mergeCell ref="M138:N138"/>
    <mergeCell ref="B142:C142"/>
    <mergeCell ref="B97:C97"/>
    <mergeCell ref="D97:H97"/>
    <mergeCell ref="D111:H111"/>
    <mergeCell ref="I111:J111"/>
    <mergeCell ref="B132:C132"/>
    <mergeCell ref="D132:H132"/>
    <mergeCell ref="I132:J132"/>
    <mergeCell ref="K106:L106"/>
    <mergeCell ref="K103:L103"/>
    <mergeCell ref="B104:C104"/>
    <mergeCell ref="D104:H104"/>
    <mergeCell ref="B105:C105"/>
    <mergeCell ref="D105:H105"/>
    <mergeCell ref="B101:C101"/>
    <mergeCell ref="D101:H101"/>
    <mergeCell ref="I101:J101"/>
    <mergeCell ref="K101:L101"/>
    <mergeCell ref="B114:C114"/>
    <mergeCell ref="D114:H114"/>
    <mergeCell ref="M134:N134"/>
    <mergeCell ref="K131:L131"/>
    <mergeCell ref="M131:N131"/>
    <mergeCell ref="A1:N1"/>
    <mergeCell ref="A2:N2"/>
    <mergeCell ref="B3:C3"/>
    <mergeCell ref="D3:H3"/>
    <mergeCell ref="I3:J3"/>
    <mergeCell ref="K3:L3"/>
    <mergeCell ref="M3:N3"/>
    <mergeCell ref="B65:C65"/>
    <mergeCell ref="D65:H65"/>
    <mergeCell ref="I65:J65"/>
    <mergeCell ref="K65:L65"/>
    <mergeCell ref="B59:C59"/>
    <mergeCell ref="D59:H59"/>
    <mergeCell ref="I59:J59"/>
    <mergeCell ref="K59:L59"/>
    <mergeCell ref="M59:N59"/>
    <mergeCell ref="B60:C60"/>
    <mergeCell ref="D60:H60"/>
    <mergeCell ref="M6:N6"/>
    <mergeCell ref="B7:C7"/>
    <mergeCell ref="D7:H7"/>
    <mergeCell ref="I7:J7"/>
    <mergeCell ref="K7:L7"/>
    <mergeCell ref="B35:C35"/>
    <mergeCell ref="K60:L60"/>
    <mergeCell ref="M60:N60"/>
    <mergeCell ref="D70:H70"/>
    <mergeCell ref="M157:N157"/>
    <mergeCell ref="M158:N158"/>
    <mergeCell ref="B74:C74"/>
    <mergeCell ref="D74:H74"/>
    <mergeCell ref="I74:J74"/>
    <mergeCell ref="K74:L74"/>
    <mergeCell ref="M74:N74"/>
    <mergeCell ref="K77:L77"/>
    <mergeCell ref="M77:N77"/>
    <mergeCell ref="K112:L112"/>
    <mergeCell ref="B96:C96"/>
    <mergeCell ref="D96:H96"/>
    <mergeCell ref="I96:J96"/>
    <mergeCell ref="M75:N75"/>
    <mergeCell ref="B76:C76"/>
    <mergeCell ref="D76:H76"/>
    <mergeCell ref="M96:N96"/>
    <mergeCell ref="M98:N98"/>
    <mergeCell ref="B99:C99"/>
    <mergeCell ref="D99:H99"/>
    <mergeCell ref="B75:C75"/>
    <mergeCell ref="M136:N136"/>
    <mergeCell ref="B113:C113"/>
    <mergeCell ref="A171:A172"/>
    <mergeCell ref="M155:N155"/>
    <mergeCell ref="B171:B172"/>
    <mergeCell ref="C171:C172"/>
    <mergeCell ref="D171:G171"/>
    <mergeCell ref="H171:H172"/>
    <mergeCell ref="J171:K171"/>
    <mergeCell ref="M171:N171"/>
    <mergeCell ref="D172:G172"/>
    <mergeCell ref="J172:L172"/>
    <mergeCell ref="M172:N172"/>
    <mergeCell ref="M170:N170"/>
    <mergeCell ref="B129:C129"/>
    <mergeCell ref="D129:H129"/>
    <mergeCell ref="I129:J129"/>
    <mergeCell ref="D135:H135"/>
    <mergeCell ref="I135:J135"/>
    <mergeCell ref="B137:C137"/>
    <mergeCell ref="D137:H137"/>
    <mergeCell ref="K137:L137"/>
    <mergeCell ref="M137:N137"/>
    <mergeCell ref="M135:N135"/>
    <mergeCell ref="A59:A86"/>
    <mergeCell ref="B72:C72"/>
    <mergeCell ref="D72:H72"/>
    <mergeCell ref="I72:J72"/>
    <mergeCell ref="B85:C85"/>
    <mergeCell ref="D85:H85"/>
    <mergeCell ref="I85:J85"/>
    <mergeCell ref="B61:C61"/>
    <mergeCell ref="D61:H61"/>
    <mergeCell ref="I61:J61"/>
    <mergeCell ref="I60:J60"/>
    <mergeCell ref="D81:H81"/>
    <mergeCell ref="I81:J81"/>
    <mergeCell ref="B64:C64"/>
    <mergeCell ref="D64:H64"/>
    <mergeCell ref="I64:J64"/>
    <mergeCell ref="B63:C63"/>
    <mergeCell ref="D71:H71"/>
    <mergeCell ref="I71:J71"/>
    <mergeCell ref="B103:C103"/>
    <mergeCell ref="D39:H39"/>
    <mergeCell ref="I39:J39"/>
    <mergeCell ref="K39:L39"/>
    <mergeCell ref="M39:N39"/>
    <mergeCell ref="B40:C40"/>
    <mergeCell ref="D40:H40"/>
    <mergeCell ref="I40:J40"/>
    <mergeCell ref="K40:L40"/>
    <mergeCell ref="M40:N40"/>
    <mergeCell ref="B41:C41"/>
    <mergeCell ref="D41:H41"/>
    <mergeCell ref="I41:J41"/>
    <mergeCell ref="K41:L41"/>
    <mergeCell ref="M41:N41"/>
    <mergeCell ref="B42:C42"/>
    <mergeCell ref="D42:H42"/>
    <mergeCell ref="I42:J42"/>
    <mergeCell ref="K42:L42"/>
    <mergeCell ref="M42:N42"/>
    <mergeCell ref="B43:C43"/>
    <mergeCell ref="D43:H43"/>
    <mergeCell ref="I43:J43"/>
    <mergeCell ref="K43:L43"/>
    <mergeCell ref="M43:N43"/>
    <mergeCell ref="B44:C44"/>
    <mergeCell ref="D44:H44"/>
    <mergeCell ref="I44:J44"/>
    <mergeCell ref="K44:L44"/>
    <mergeCell ref="M44:N44"/>
    <mergeCell ref="B58:C58"/>
    <mergeCell ref="D58:H58"/>
    <mergeCell ref="I58:J58"/>
    <mergeCell ref="K58:L58"/>
    <mergeCell ref="M58:N58"/>
    <mergeCell ref="B56:C56"/>
    <mergeCell ref="D56:H56"/>
    <mergeCell ref="I56:J56"/>
    <mergeCell ref="K56:L56"/>
    <mergeCell ref="M56:N56"/>
    <mergeCell ref="B57:C57"/>
    <mergeCell ref="D57:H57"/>
    <mergeCell ref="I57:J57"/>
    <mergeCell ref="K57:L57"/>
    <mergeCell ref="M57:N57"/>
    <mergeCell ref="B50:C50"/>
    <mergeCell ref="D50:H50"/>
    <mergeCell ref="I50:J50"/>
    <mergeCell ref="K50:L50"/>
    <mergeCell ref="M50:N50"/>
    <mergeCell ref="B51:C51"/>
    <mergeCell ref="D51:H51"/>
    <mergeCell ref="I51:J51"/>
    <mergeCell ref="K51:L51"/>
    <mergeCell ref="M51:N51"/>
    <mergeCell ref="B52:C52"/>
    <mergeCell ref="D52:H52"/>
    <mergeCell ref="I52:J52"/>
    <mergeCell ref="K52:L52"/>
    <mergeCell ref="M52:N52"/>
    <mergeCell ref="B53:C53"/>
    <mergeCell ref="D53:H53"/>
    <mergeCell ref="I53:J53"/>
    <mergeCell ref="K53:L53"/>
    <mergeCell ref="M53:N53"/>
    <mergeCell ref="B54:C54"/>
    <mergeCell ref="D54:H54"/>
    <mergeCell ref="I54:J54"/>
    <mergeCell ref="K54:L54"/>
    <mergeCell ref="M54:N54"/>
    <mergeCell ref="B55:C55"/>
    <mergeCell ref="D55:H55"/>
    <mergeCell ref="I55:J55"/>
    <mergeCell ref="K55:L55"/>
    <mergeCell ref="M55:N55"/>
    <mergeCell ref="I103:J103"/>
    <mergeCell ref="B87:C87"/>
    <mergeCell ref="D87:H87"/>
    <mergeCell ref="I87:J87"/>
    <mergeCell ref="K87:L87"/>
    <mergeCell ref="M87:N87"/>
    <mergeCell ref="B88:C88"/>
    <mergeCell ref="D88:H88"/>
    <mergeCell ref="I88:J88"/>
    <mergeCell ref="K88:L88"/>
    <mergeCell ref="M88:N88"/>
    <mergeCell ref="B89:C89"/>
    <mergeCell ref="D89:H89"/>
    <mergeCell ref="I89:J89"/>
    <mergeCell ref="K89:L89"/>
    <mergeCell ref="M89:N89"/>
    <mergeCell ref="B90:C90"/>
    <mergeCell ref="D90:H90"/>
    <mergeCell ref="I90:J90"/>
    <mergeCell ref="M91:N91"/>
    <mergeCell ref="B92:C92"/>
    <mergeCell ref="D92:H92"/>
    <mergeCell ref="I92:J92"/>
    <mergeCell ref="K92:L92"/>
    <mergeCell ref="M92:N92"/>
    <mergeCell ref="B93:C93"/>
    <mergeCell ref="D93:H93"/>
    <mergeCell ref="I93:J93"/>
    <mergeCell ref="K93:L93"/>
    <mergeCell ref="M93:N93"/>
    <mergeCell ref="A175:A177"/>
    <mergeCell ref="B175:B177"/>
    <mergeCell ref="C175:C177"/>
    <mergeCell ref="D175:G175"/>
    <mergeCell ref="H175:H177"/>
    <mergeCell ref="J175:K175"/>
    <mergeCell ref="M175:N175"/>
    <mergeCell ref="D177:G177"/>
    <mergeCell ref="J177:L177"/>
    <mergeCell ref="M177:N177"/>
    <mergeCell ref="D176:G176"/>
    <mergeCell ref="J176:K176"/>
    <mergeCell ref="M176:N176"/>
    <mergeCell ref="A178:A179"/>
    <mergeCell ref="B178:B179"/>
    <mergeCell ref="C178:C179"/>
    <mergeCell ref="D178:G178"/>
    <mergeCell ref="H178:H179"/>
    <mergeCell ref="J178:K178"/>
    <mergeCell ref="M178:N178"/>
    <mergeCell ref="D179:G179"/>
    <mergeCell ref="J179:L179"/>
    <mergeCell ref="M179:N179"/>
    <mergeCell ref="A180:A181"/>
    <mergeCell ref="B180:B181"/>
    <mergeCell ref="C180:C181"/>
    <mergeCell ref="D180:G180"/>
    <mergeCell ref="H180:H181"/>
    <mergeCell ref="J180:K180"/>
    <mergeCell ref="M180:N180"/>
    <mergeCell ref="D181:G181"/>
    <mergeCell ref="J181:L181"/>
    <mergeCell ref="M181:N181"/>
    <mergeCell ref="A182:A183"/>
    <mergeCell ref="B182:B183"/>
    <mergeCell ref="C182:C183"/>
    <mergeCell ref="D182:G182"/>
    <mergeCell ref="H182:H183"/>
    <mergeCell ref="J182:K182"/>
    <mergeCell ref="M182:N182"/>
    <mergeCell ref="D183:G183"/>
    <mergeCell ref="J183:L183"/>
    <mergeCell ref="M183:N183"/>
    <mergeCell ref="J199:K199"/>
    <mergeCell ref="D200:E200"/>
    <mergeCell ref="F200:G200"/>
    <mergeCell ref="H200:I200"/>
    <mergeCell ref="J200:K200"/>
    <mergeCell ref="D215:G215"/>
    <mergeCell ref="I215:J215"/>
    <mergeCell ref="K215:L215"/>
    <mergeCell ref="M215:N215"/>
    <mergeCell ref="D208:G208"/>
    <mergeCell ref="I208:J208"/>
    <mergeCell ref="J202:K202"/>
    <mergeCell ref="D202:E202"/>
    <mergeCell ref="F202:G202"/>
    <mergeCell ref="H202:I202"/>
    <mergeCell ref="D201:E201"/>
    <mergeCell ref="F201:G201"/>
    <mergeCell ref="H201:I201"/>
    <mergeCell ref="J201:K201"/>
    <mergeCell ref="D199:E199"/>
    <mergeCell ref="F199:G199"/>
    <mergeCell ref="H199:I19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2024-02-06T08:28:53Z</cp:lastPrinted>
  <dcterms:created xsi:type="dcterms:W3CDTF">2006-09-16T00:00:00Z</dcterms:created>
  <dcterms:modified xsi:type="dcterms:W3CDTF">2024-02-06T11:02:43Z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