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I\Desktop\Закупки на 2024г\Публичные закупки 2024\ТЗ этанол, хлоргексидин\"/>
    </mc:Choice>
  </mc:AlternateContent>
  <bookViews>
    <workbookView xWindow="480" yWindow="45" windowWidth="18195" windowHeight="1158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Лист1!$A$1:$R$16</definedName>
  </definedNames>
  <calcPr calcId="162913"/>
</workbook>
</file>

<file path=xl/calcChain.xml><?xml version="1.0" encoding="utf-8"?>
<calcChain xmlns="http://schemas.openxmlformats.org/spreadsheetml/2006/main">
  <c r="N10" i="1" l="1"/>
  <c r="M11" i="1"/>
  <c r="I11" i="1"/>
  <c r="H11" i="1"/>
  <c r="G11" i="1"/>
  <c r="M10" i="1"/>
  <c r="K10" i="1"/>
  <c r="I10" i="1"/>
  <c r="H10" i="1"/>
  <c r="G10" i="1"/>
  <c r="F11" i="1" l="1"/>
  <c r="N11" i="1"/>
  <c r="J11" i="1" l="1"/>
  <c r="K11" i="1" s="1"/>
  <c r="F10" i="1"/>
  <c r="J10" i="1" l="1"/>
  <c r="F12" i="1" l="1"/>
</calcChain>
</file>

<file path=xl/sharedStrings.xml><?xml version="1.0" encoding="utf-8"?>
<sst xmlns="http://schemas.openxmlformats.org/spreadsheetml/2006/main" count="46" uniqueCount="30">
  <si>
    <t>№ п/п</t>
  </si>
  <si>
    <t>Международное непатентованное наименование (химическое, группировочное наименование)</t>
  </si>
  <si>
    <t>Единица измерения</t>
  </si>
  <si>
    <t>Кол-во</t>
  </si>
  <si>
    <t>Начальная (максимальная цена контракта с НДС и оптовой надбавкой</t>
  </si>
  <si>
    <t>Формирование минимального значения цены</t>
  </si>
  <si>
    <t>Минимальное значение цены с учетом НДС и оптовой надбавки</t>
  </si>
  <si>
    <t>* Реестровые номера контрактов, цена из которых использована при расчете средневзвешенной цены</t>
  </si>
  <si>
    <t>Предельная отпускная цена производителя в соответствии с Государственным реестром цен лекарственных препаратов, включенных в перечень жизненно необходимых и важнейших лекарственных препаратов, без учета НДС и оптовой надбавки</t>
  </si>
  <si>
    <t>Цена за ед., руб.</t>
  </si>
  <si>
    <t>Итого:</t>
  </si>
  <si>
    <t>Цена, руб.</t>
  </si>
  <si>
    <t xml:space="preserve">Предельная отпускная цена производителя в соответствии с ГРЦЛП включенных в перечень ЖНВЛС, без учета НДС и оптовой надбавки </t>
  </si>
  <si>
    <t>Цена для формирования НЦК с НДС и оптовой надбавкой</t>
  </si>
  <si>
    <t>Предложение 1</t>
  </si>
  <si>
    <t>Предложение 2</t>
  </si>
  <si>
    <t>Предложение 3</t>
  </si>
  <si>
    <t>Заведующая аптекой ____________ Иванова Л.В.</t>
  </si>
  <si>
    <t>нет</t>
  </si>
  <si>
    <t>Определение НМЦК с помощью методов, предусмотренных частями 2-6 и 8 статьи 22 ФЗ-44</t>
  </si>
  <si>
    <t xml:space="preserve">Средняя цена по методу сопостовимых рыночных цен, без учета НДС и оптовой надбавки </t>
  </si>
  <si>
    <t xml:space="preserve">Средняя цена по методу сопостовимых рыночных цен, с учетом НДС и оптовой надбавки </t>
  </si>
  <si>
    <t xml:space="preserve">Предельная отпускная цена производителя в соответствии с ГРЦЛП включенных в перечень ЖНВЛС,  с учетом НДС и оптовой надбавки </t>
  </si>
  <si>
    <t xml:space="preserve">Средневзвешенная цена   с учетом НДС и оптовой надбавки </t>
  </si>
  <si>
    <t>Средневзвешенная цена   без учета НДС</t>
  </si>
  <si>
    <t>Ответственный исполнитель:</t>
  </si>
  <si>
    <t>см[3*];^мл (мл)</t>
  </si>
  <si>
    <t xml:space="preserve">Обоснование начальной (максимальной) цены контракта </t>
  </si>
  <si>
    <t>Этанол</t>
  </si>
  <si>
    <t xml:space="preserve">Хлоргексидин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</si>
</sst>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0.00000"/>
    <numFmt numFmtId="165" formatCode="0.0000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0"/>
      <color rgb="FF0000FF"/>
      <name val="Arial"/>
      <family val="2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CFFCC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 applyBorder="0" applyProtection="0"/>
    <xf numFmtId="0" fontId="3" fillId="0" borderId="0" applyBorder="0" applyProtection="0"/>
  </cellStyleXfs>
  <cellXfs count="57">
    <xf numFmtId="0" fontId="0" fillId="0" borderId="0" xfId="0"/>
    <xf numFmtId="43" fontId="5" fillId="0" borderId="0" xfId="1" applyFont="1" applyBorder="1" applyAlignment="1" applyProtection="1">
      <alignment horizontal="left"/>
    </xf>
    <xf numFmtId="0" fontId="5" fillId="0" borderId="0" xfId="0" applyFont="1"/>
    <xf numFmtId="14" fontId="4" fillId="0" borderId="1" xfId="0" applyNumberFormat="1" applyFont="1" applyBorder="1" applyAlignment="1">
      <alignment wrapText="1"/>
    </xf>
    <xf numFmtId="164" fontId="7" fillId="2" borderId="7" xfId="0" applyNumberFormat="1" applyFont="1" applyFill="1" applyBorder="1" applyAlignment="1">
      <alignment horizontal="center" vertical="center" wrapText="1"/>
    </xf>
    <xf numFmtId="164" fontId="7" fillId="2" borderId="2" xfId="0" applyNumberFormat="1" applyFont="1" applyFill="1" applyBorder="1" applyAlignment="1">
      <alignment horizontal="center" vertical="center" wrapText="1"/>
    </xf>
    <xf numFmtId="164" fontId="4" fillId="2" borderId="2" xfId="1" applyNumberFormat="1" applyFont="1" applyFill="1" applyBorder="1" applyAlignment="1" applyProtection="1">
      <alignment horizontal="center" vertical="center" wrapText="1"/>
    </xf>
    <xf numFmtId="164" fontId="4" fillId="2" borderId="2" xfId="2" applyNumberFormat="1" applyFont="1" applyFill="1" applyBorder="1" applyAlignment="1" applyProtection="1">
      <alignment horizontal="center" vertical="center" wrapText="1"/>
    </xf>
    <xf numFmtId="164" fontId="7" fillId="2" borderId="2" xfId="1" applyNumberFormat="1" applyFont="1" applyFill="1" applyBorder="1" applyAlignment="1" applyProtection="1">
      <alignment horizontal="center" vertical="center" wrapText="1"/>
    </xf>
    <xf numFmtId="0" fontId="4" fillId="0" borderId="0" xfId="0" applyFont="1" applyBorder="1" applyAlignment="1">
      <alignment vertical="center"/>
    </xf>
    <xf numFmtId="164" fontId="4" fillId="0" borderId="0" xfId="1" applyNumberFormat="1" applyFont="1" applyBorder="1" applyAlignment="1" applyProtection="1">
      <alignment vertical="center"/>
    </xf>
    <xf numFmtId="0" fontId="5" fillId="0" borderId="0" xfId="0" applyFont="1" applyBorder="1"/>
    <xf numFmtId="43" fontId="5" fillId="0" borderId="0" xfId="1" applyFont="1" applyBorder="1" applyAlignment="1" applyProtection="1"/>
    <xf numFmtId="0" fontId="4" fillId="0" borderId="0" xfId="0" applyFont="1" applyBorder="1"/>
    <xf numFmtId="0" fontId="4" fillId="0" borderId="0" xfId="0" applyFont="1"/>
    <xf numFmtId="4" fontId="4" fillId="0" borderId="0" xfId="1" applyNumberFormat="1" applyFont="1" applyBorder="1" applyAlignment="1" applyProtection="1"/>
    <xf numFmtId="0" fontId="8" fillId="0" borderId="0" xfId="0" applyFont="1" applyAlignment="1">
      <alignment horizontal="center" vertical="top" wrapText="1"/>
    </xf>
    <xf numFmtId="164" fontId="9" fillId="2" borderId="2" xfId="1" applyNumberFormat="1" applyFont="1" applyFill="1" applyBorder="1" applyAlignment="1" applyProtection="1">
      <alignment horizontal="center" vertical="center" wrapText="1"/>
    </xf>
    <xf numFmtId="165" fontId="4" fillId="0" borderId="7" xfId="0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/>
    </xf>
    <xf numFmtId="165" fontId="4" fillId="0" borderId="2" xfId="1" applyNumberFormat="1" applyFont="1" applyBorder="1" applyAlignment="1" applyProtection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2" fontId="6" fillId="3" borderId="2" xfId="1" applyNumberFormat="1" applyFont="1" applyFill="1" applyBorder="1" applyAlignment="1" applyProtection="1">
      <alignment horizontal="center" vertical="center" wrapText="1"/>
    </xf>
    <xf numFmtId="165" fontId="4" fillId="4" borderId="2" xfId="1" applyNumberFormat="1" applyFont="1" applyFill="1" applyBorder="1" applyAlignment="1" applyProtection="1">
      <alignment horizontal="center" vertical="center"/>
    </xf>
    <xf numFmtId="2" fontId="4" fillId="3" borderId="8" xfId="1" applyNumberFormat="1" applyFont="1" applyFill="1" applyBorder="1" applyAlignment="1" applyProtection="1">
      <alignment horizontal="center" vertical="center"/>
    </xf>
    <xf numFmtId="2" fontId="4" fillId="3" borderId="12" xfId="1" applyNumberFormat="1" applyFont="1" applyFill="1" applyBorder="1" applyAlignment="1" applyProtection="1">
      <alignment vertical="center"/>
    </xf>
    <xf numFmtId="2" fontId="4" fillId="3" borderId="13" xfId="1" applyNumberFormat="1" applyFont="1" applyFill="1" applyBorder="1" applyAlignment="1" applyProtection="1">
      <alignment horizontal="center" vertical="center"/>
    </xf>
    <xf numFmtId="2" fontId="6" fillId="3" borderId="14" xfId="1" applyNumberFormat="1" applyFont="1" applyFill="1" applyBorder="1" applyAlignment="1" applyProtection="1">
      <alignment horizontal="center" vertical="center"/>
    </xf>
    <xf numFmtId="2" fontId="4" fillId="3" borderId="0" xfId="1" applyNumberFormat="1" applyFont="1" applyFill="1" applyBorder="1" applyAlignment="1" applyProtection="1">
      <alignment vertical="center"/>
    </xf>
    <xf numFmtId="2" fontId="4" fillId="3" borderId="0" xfId="1" applyNumberFormat="1" applyFont="1" applyFill="1" applyBorder="1" applyAlignment="1" applyProtection="1">
      <alignment horizontal="center" vertical="center"/>
    </xf>
    <xf numFmtId="2" fontId="6" fillId="3" borderId="0" xfId="1" applyNumberFormat="1" applyFont="1" applyFill="1" applyBorder="1" applyAlignment="1" applyProtection="1">
      <alignment horizontal="center" vertical="center"/>
    </xf>
    <xf numFmtId="165" fontId="4" fillId="5" borderId="2" xfId="3" applyNumberFormat="1" applyFont="1" applyFill="1" applyBorder="1" applyAlignment="1" applyProtection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2" fontId="6" fillId="3" borderId="4" xfId="1" applyNumberFormat="1" applyFont="1" applyFill="1" applyBorder="1" applyAlignment="1" applyProtection="1">
      <alignment horizontal="center" vertical="center" wrapText="1"/>
    </xf>
    <xf numFmtId="2" fontId="6" fillId="3" borderId="5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2" fontId="5" fillId="0" borderId="0" xfId="1" applyNumberFormat="1" applyFont="1" applyBorder="1" applyAlignment="1" applyProtection="1">
      <alignment wrapText="1"/>
    </xf>
    <xf numFmtId="0" fontId="5" fillId="0" borderId="1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164" fontId="6" fillId="2" borderId="2" xfId="1" applyNumberFormat="1" applyFont="1" applyFill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 vertical="top" wrapText="1"/>
    </xf>
    <xf numFmtId="2" fontId="6" fillId="3" borderId="6" xfId="1" applyNumberFormat="1" applyFont="1" applyFill="1" applyBorder="1" applyAlignment="1" applyProtection="1">
      <alignment horizontal="center" vertical="center" wrapText="1"/>
    </xf>
    <xf numFmtId="2" fontId="6" fillId="3" borderId="10" xfId="1" applyNumberFormat="1" applyFont="1" applyFill="1" applyBorder="1" applyAlignment="1" applyProtection="1">
      <alignment horizontal="center" vertical="center" wrapText="1"/>
    </xf>
    <xf numFmtId="164" fontId="4" fillId="2" borderId="7" xfId="1" applyNumberFormat="1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left"/>
    </xf>
    <xf numFmtId="164" fontId="4" fillId="2" borderId="3" xfId="1" applyNumberFormat="1" applyFont="1" applyFill="1" applyBorder="1" applyAlignment="1" applyProtection="1">
      <alignment horizontal="center" vertical="center" wrapText="1"/>
    </xf>
    <xf numFmtId="164" fontId="4" fillId="2" borderId="9" xfId="1" applyNumberFormat="1" applyFont="1" applyFill="1" applyBorder="1" applyAlignment="1" applyProtection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4">
    <cellStyle name="TableStyleLight1" xfId="3"/>
    <cellStyle name="Гиперссылка" xfId="2" builtinId="8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tabSelected="1" topLeftCell="A10" zoomScaleNormal="100" workbookViewId="0">
      <selection activeCell="G25" sqref="G25"/>
    </sheetView>
  </sheetViews>
  <sheetFormatPr defaultRowHeight="15" x14ac:dyDescent="0.25"/>
  <cols>
    <col min="1" max="1" width="6.28515625" customWidth="1"/>
    <col min="2" max="2" width="20.42578125" customWidth="1"/>
    <col min="3" max="3" width="9.28515625" customWidth="1"/>
    <col min="4" max="4" width="8.7109375" customWidth="1"/>
    <col min="5" max="5" width="9" customWidth="1"/>
    <col min="6" max="6" width="12.42578125" customWidth="1"/>
    <col min="7" max="7" width="10" customWidth="1"/>
    <col min="8" max="8" width="10.28515625" customWidth="1"/>
    <col min="9" max="9" width="9.42578125" customWidth="1"/>
    <col min="10" max="10" width="10.28515625" customWidth="1"/>
    <col min="11" max="11" width="10.7109375" customWidth="1"/>
    <col min="12" max="12" width="13.140625" customWidth="1"/>
    <col min="13" max="13" width="10.28515625" customWidth="1"/>
    <col min="14" max="14" width="12.42578125" customWidth="1"/>
    <col min="15" max="15" width="10.85546875" customWidth="1"/>
    <col min="16" max="16" width="10.42578125" customWidth="1"/>
    <col min="17" max="17" width="10.85546875" customWidth="1"/>
    <col min="18" max="18" width="12.42578125" customWidth="1"/>
  </cols>
  <sheetData>
    <row r="1" spans="1:19" ht="15.75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5.75" x14ac:dyDescent="0.25">
      <c r="A2" s="40" t="s">
        <v>27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2"/>
      <c r="S2" s="2"/>
    </row>
    <row r="3" spans="1:19" ht="15.75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2"/>
      <c r="S3" s="2"/>
    </row>
    <row r="4" spans="1:19" ht="15.75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2"/>
      <c r="S4" s="2"/>
    </row>
    <row r="5" spans="1:19" ht="3" customHeight="1" thickBot="1" x14ac:dyDescent="0.3">
      <c r="A5" s="43"/>
      <c r="B5" s="43"/>
      <c r="C5" s="3"/>
      <c r="D5" s="44"/>
      <c r="E5" s="4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16.5" customHeight="1" thickBot="1" x14ac:dyDescent="0.3">
      <c r="A6" s="36" t="s">
        <v>0</v>
      </c>
      <c r="B6" s="36" t="s">
        <v>1</v>
      </c>
      <c r="C6" s="37" t="s">
        <v>2</v>
      </c>
      <c r="D6" s="38" t="s">
        <v>3</v>
      </c>
      <c r="E6" s="39" t="s">
        <v>13</v>
      </c>
      <c r="F6" s="49" t="s">
        <v>4</v>
      </c>
      <c r="G6" s="51" t="s">
        <v>5</v>
      </c>
      <c r="H6" s="51"/>
      <c r="I6" s="51"/>
      <c r="J6" s="51"/>
      <c r="K6" s="51"/>
      <c r="L6" s="51"/>
      <c r="M6" s="51"/>
      <c r="N6" s="51"/>
      <c r="O6" s="51"/>
      <c r="P6" s="51"/>
      <c r="Q6" s="51"/>
      <c r="R6" s="46" t="s">
        <v>7</v>
      </c>
      <c r="S6" s="45"/>
    </row>
    <row r="7" spans="1:19" ht="39.75" customHeight="1" thickBot="1" x14ac:dyDescent="0.3">
      <c r="A7" s="36"/>
      <c r="B7" s="36"/>
      <c r="C7" s="37"/>
      <c r="D7" s="38"/>
      <c r="E7" s="39"/>
      <c r="F7" s="50"/>
      <c r="G7" s="53" t="s">
        <v>19</v>
      </c>
      <c r="H7" s="54"/>
      <c r="I7" s="54"/>
      <c r="J7" s="54"/>
      <c r="K7" s="54"/>
      <c r="L7" s="54"/>
      <c r="M7" s="54"/>
      <c r="N7" s="54"/>
      <c r="O7" s="54"/>
      <c r="P7" s="55"/>
      <c r="Q7" s="47" t="s">
        <v>6</v>
      </c>
      <c r="R7" s="46"/>
      <c r="S7" s="45"/>
    </row>
    <row r="8" spans="1:19" ht="366.75" customHeight="1" thickBot="1" x14ac:dyDescent="0.3">
      <c r="A8" s="36"/>
      <c r="B8" s="36"/>
      <c r="C8" s="37"/>
      <c r="D8" s="38"/>
      <c r="E8" s="39"/>
      <c r="F8" s="49"/>
      <c r="G8" s="4" t="s">
        <v>14</v>
      </c>
      <c r="H8" s="4" t="s">
        <v>15</v>
      </c>
      <c r="I8" s="4" t="s">
        <v>16</v>
      </c>
      <c r="J8" s="5" t="s">
        <v>20</v>
      </c>
      <c r="K8" s="5" t="s">
        <v>21</v>
      </c>
      <c r="L8" s="17" t="s">
        <v>8</v>
      </c>
      <c r="M8" s="6" t="s">
        <v>12</v>
      </c>
      <c r="N8" s="6" t="s">
        <v>22</v>
      </c>
      <c r="O8" s="7" t="s">
        <v>24</v>
      </c>
      <c r="P8" s="7" t="s">
        <v>23</v>
      </c>
      <c r="Q8" s="47"/>
      <c r="R8" s="46"/>
      <c r="S8" s="45"/>
    </row>
    <row r="9" spans="1:19" ht="48.75" customHeight="1" x14ac:dyDescent="0.25">
      <c r="A9" s="36"/>
      <c r="B9" s="36"/>
      <c r="C9" s="37"/>
      <c r="D9" s="38"/>
      <c r="E9" s="25" t="s">
        <v>9</v>
      </c>
      <c r="F9" s="49"/>
      <c r="G9" s="4" t="s">
        <v>9</v>
      </c>
      <c r="H9" s="5" t="s">
        <v>9</v>
      </c>
      <c r="I9" s="5" t="s">
        <v>9</v>
      </c>
      <c r="J9" s="5" t="s">
        <v>9</v>
      </c>
      <c r="K9" s="5" t="s">
        <v>9</v>
      </c>
      <c r="L9" s="8" t="s">
        <v>11</v>
      </c>
      <c r="M9" s="5" t="s">
        <v>9</v>
      </c>
      <c r="N9" s="5" t="s">
        <v>9</v>
      </c>
      <c r="O9" s="7" t="s">
        <v>9</v>
      </c>
      <c r="P9" s="7" t="s">
        <v>9</v>
      </c>
      <c r="Q9" s="6" t="s">
        <v>9</v>
      </c>
      <c r="R9" s="46"/>
      <c r="S9" s="45"/>
    </row>
    <row r="10" spans="1:19" ht="64.5" customHeight="1" x14ac:dyDescent="0.25">
      <c r="A10" s="24">
        <v>1</v>
      </c>
      <c r="B10" s="56" t="s">
        <v>28</v>
      </c>
      <c r="C10" s="22" t="s">
        <v>26</v>
      </c>
      <c r="D10" s="22">
        <v>3000</v>
      </c>
      <c r="E10" s="26">
        <v>0.14000000000000001</v>
      </c>
      <c r="F10" s="27">
        <f t="shared" ref="F10:F11" si="0">ROUND(D10*E10,2)</f>
        <v>420</v>
      </c>
      <c r="G10" s="18">
        <f>334.42/30/100</f>
        <v>0.11147333333333334</v>
      </c>
      <c r="H10" s="19">
        <f>333.6/30/100</f>
        <v>0.11120000000000001</v>
      </c>
      <c r="I10" s="19">
        <f>334.74/30/100</f>
        <v>0.11158</v>
      </c>
      <c r="J10" s="20">
        <f>(G10+H10+I10)/3</f>
        <v>0.11141777777777778</v>
      </c>
      <c r="K10" s="20">
        <f>J10*1.1*1.12</f>
        <v>0.13726670222222226</v>
      </c>
      <c r="L10" s="34">
        <v>22</v>
      </c>
      <c r="M10" s="20">
        <f>22/100</f>
        <v>0.22</v>
      </c>
      <c r="N10" s="20">
        <f>M10*1.1*1.12</f>
        <v>0.27104000000000006</v>
      </c>
      <c r="O10" s="20" t="s">
        <v>18</v>
      </c>
      <c r="P10" s="20" t="s">
        <v>18</v>
      </c>
      <c r="Q10" s="21">
        <v>0.14000000000000001</v>
      </c>
      <c r="R10" s="20" t="s">
        <v>18</v>
      </c>
      <c r="S10" s="2"/>
    </row>
    <row r="11" spans="1:19" ht="64.5" customHeight="1" x14ac:dyDescent="0.25">
      <c r="A11" s="35">
        <v>2</v>
      </c>
      <c r="B11" s="23" t="s">
        <v>29</v>
      </c>
      <c r="C11" s="22" t="s">
        <v>26</v>
      </c>
      <c r="D11" s="22">
        <v>300000</v>
      </c>
      <c r="E11" s="26">
        <v>0.18</v>
      </c>
      <c r="F11" s="27">
        <f t="shared" si="0"/>
        <v>54000</v>
      </c>
      <c r="G11" s="18">
        <f>13.8/100</f>
        <v>0.13800000000000001</v>
      </c>
      <c r="H11" s="19">
        <f>13.8/100</f>
        <v>0.13800000000000001</v>
      </c>
      <c r="I11" s="19">
        <f>13.8/100</f>
        <v>0.13800000000000001</v>
      </c>
      <c r="J11" s="20">
        <f t="shared" ref="J11" si="1">(G11+H11+I11)/3</f>
        <v>0.13800000000000001</v>
      </c>
      <c r="K11" s="20">
        <f>J11*1.1*1.18</f>
        <v>0.17912400000000001</v>
      </c>
      <c r="L11" s="34">
        <v>15.81</v>
      </c>
      <c r="M11" s="20">
        <f>15.81/100</f>
        <v>0.15810000000000002</v>
      </c>
      <c r="N11" s="20">
        <f>M11*1.1*1.18</f>
        <v>0.20521380000000003</v>
      </c>
      <c r="O11" s="20" t="s">
        <v>18</v>
      </c>
      <c r="P11" s="20" t="s">
        <v>18</v>
      </c>
      <c r="Q11" s="21">
        <v>0.18</v>
      </c>
      <c r="R11" s="20" t="s">
        <v>18</v>
      </c>
      <c r="S11" s="2"/>
    </row>
    <row r="12" spans="1:19" ht="16.5" thickBot="1" x14ac:dyDescent="0.3">
      <c r="A12" s="9"/>
      <c r="B12" s="9"/>
      <c r="C12" s="9"/>
      <c r="D12" s="28"/>
      <c r="E12" s="29" t="s">
        <v>10</v>
      </c>
      <c r="F12" s="30">
        <f>SUM(F10:F11)</f>
        <v>54420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9"/>
      <c r="S12" s="2"/>
    </row>
    <row r="13" spans="1:19" ht="15.75" x14ac:dyDescent="0.25">
      <c r="A13" s="9"/>
      <c r="B13" s="9"/>
      <c r="C13" s="9"/>
      <c r="D13" s="31"/>
      <c r="E13" s="32"/>
      <c r="F13" s="33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9"/>
      <c r="S13" s="2"/>
    </row>
    <row r="14" spans="1:19" ht="15.75" x14ac:dyDescent="0.25">
      <c r="A14" s="11"/>
      <c r="B14" s="52" t="s">
        <v>25</v>
      </c>
      <c r="C14" s="52"/>
      <c r="D14" s="52"/>
      <c r="E14" s="5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3"/>
      <c r="S14" s="2"/>
    </row>
    <row r="15" spans="1:19" ht="15.75" customHeight="1" x14ac:dyDescent="0.25">
      <c r="A15" s="2"/>
      <c r="B15" s="41" t="s">
        <v>17</v>
      </c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14"/>
      <c r="S15" s="2"/>
    </row>
    <row r="16" spans="1:19" ht="15.75" x14ac:dyDescent="0.25">
      <c r="A16" s="2"/>
      <c r="B16" s="48"/>
      <c r="C16" s="48"/>
      <c r="D16" s="15"/>
      <c r="E16" s="16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4"/>
      <c r="S16" s="2"/>
    </row>
    <row r="17" spans="1:19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</sheetData>
  <mergeCells count="19">
    <mergeCell ref="S6:S9"/>
    <mergeCell ref="R6:R9"/>
    <mergeCell ref="Q7:Q8"/>
    <mergeCell ref="B16:C16"/>
    <mergeCell ref="B15:Q15"/>
    <mergeCell ref="F6:F9"/>
    <mergeCell ref="G6:Q6"/>
    <mergeCell ref="B14:E14"/>
    <mergeCell ref="G7:P7"/>
    <mergeCell ref="A2:Q2"/>
    <mergeCell ref="A3:Q3"/>
    <mergeCell ref="A4:Q4"/>
    <mergeCell ref="A5:B5"/>
    <mergeCell ref="D5:E5"/>
    <mergeCell ref="A6:A9"/>
    <mergeCell ref="B6:B9"/>
    <mergeCell ref="C6:C9"/>
    <mergeCell ref="D6:D9"/>
    <mergeCell ref="E6:E8"/>
  </mergeCells>
  <pageMargins left="0.25" right="0.25" top="0.75" bottom="0.75" header="0.3" footer="0.3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Гусарова Юлия Викторовна</dc:creator>
  <cp:lastModifiedBy>Иванова Людмила Викторовна</cp:lastModifiedBy>
  <cp:lastPrinted>2024-01-31T11:14:40Z</cp:lastPrinted>
  <dcterms:created xsi:type="dcterms:W3CDTF">2018-08-22T11:21:01Z</dcterms:created>
  <dcterms:modified xsi:type="dcterms:W3CDTF">2024-01-31T11:14:55Z</dcterms:modified>
</cp:coreProperties>
</file>