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1"/>
  <c r="J57"/>
  <c r="I57" s="1"/>
  <c r="M56"/>
  <c r="M55"/>
  <c r="M54"/>
  <c r="O55"/>
  <c r="O56"/>
  <c r="J54"/>
  <c r="J55"/>
  <c r="J56"/>
  <c r="I54"/>
  <c r="I55"/>
  <c r="I56"/>
  <c r="H54"/>
  <c r="H55"/>
  <c r="F54"/>
  <c r="F55"/>
  <c r="F56"/>
  <c r="F57"/>
  <c r="D54"/>
  <c r="D55"/>
  <c r="D56"/>
  <c r="D57"/>
  <c r="C54"/>
  <c r="C55"/>
  <c r="C56"/>
  <c r="C57"/>
  <c r="B54"/>
  <c r="B55"/>
  <c r="B56"/>
  <c r="A54"/>
  <c r="A55"/>
  <c r="A56"/>
  <c r="A57"/>
  <c r="N45"/>
  <c r="N44"/>
  <c r="L43"/>
  <c r="L44"/>
  <c r="L45"/>
  <c r="L46"/>
  <c r="J46"/>
  <c r="J45"/>
  <c r="J44"/>
  <c r="J43"/>
  <c r="M38"/>
  <c r="M36"/>
  <c r="M34"/>
  <c r="M32"/>
  <c r="M30"/>
  <c r="J42" s="1"/>
  <c r="H46"/>
  <c r="H45"/>
  <c r="H44"/>
  <c r="H43"/>
  <c r="H42"/>
  <c r="M17"/>
  <c r="M13"/>
  <c r="M11"/>
  <c r="M9"/>
  <c r="M6"/>
  <c r="F43"/>
  <c r="F44"/>
  <c r="F45"/>
  <c r="D43"/>
  <c r="D44"/>
  <c r="D45"/>
  <c r="D46"/>
  <c r="C43"/>
  <c r="C44"/>
  <c r="C45"/>
  <c r="C46"/>
  <c r="A43"/>
  <c r="A44"/>
  <c r="A45"/>
  <c r="A46"/>
  <c r="B43"/>
  <c r="B44"/>
  <c r="B45"/>
  <c r="B46"/>
  <c r="M33"/>
  <c r="J33"/>
  <c r="I33"/>
  <c r="M35"/>
  <c r="J35"/>
  <c r="M37"/>
  <c r="M31"/>
  <c r="J31"/>
  <c r="I31"/>
  <c r="I29"/>
  <c r="J29"/>
  <c r="M29"/>
  <c r="H33"/>
  <c r="C35"/>
  <c r="C33"/>
  <c r="B35"/>
  <c r="B33"/>
  <c r="M12"/>
  <c r="M10"/>
  <c r="M8"/>
  <c r="M5"/>
  <c r="R23"/>
  <c r="R24"/>
  <c r="H56" s="1"/>
  <c r="H23"/>
  <c r="M23" s="1"/>
  <c r="H24"/>
  <c r="M24" s="1"/>
  <c r="L23"/>
  <c r="L24"/>
  <c r="J23"/>
  <c r="J24"/>
  <c r="M15"/>
  <c r="M16"/>
  <c r="M7"/>
  <c r="R22"/>
  <c r="H31"/>
  <c r="C31"/>
  <c r="B31"/>
  <c r="O54"/>
  <c r="O57"/>
  <c r="B57"/>
  <c r="M57" l="1"/>
  <c r="L22"/>
  <c r="J22"/>
  <c r="H22"/>
  <c r="I53"/>
  <c r="F53"/>
  <c r="F52"/>
  <c r="M22" l="1"/>
  <c r="N43" s="1"/>
  <c r="R25"/>
  <c r="H57" s="1"/>
  <c r="F46"/>
  <c r="M14"/>
  <c r="C37"/>
  <c r="B37"/>
  <c r="L25" l="1"/>
  <c r="J25"/>
  <c r="H25"/>
  <c r="R21"/>
  <c r="L21"/>
  <c r="J21"/>
  <c r="H21"/>
  <c r="M21" l="1"/>
  <c r="J53"/>
  <c r="M25"/>
  <c r="M4"/>
  <c r="C29"/>
  <c r="F42" l="1"/>
  <c r="D42"/>
  <c r="C42"/>
  <c r="B42"/>
  <c r="D53"/>
  <c r="C53"/>
  <c r="B53"/>
  <c r="C52" l="1"/>
  <c r="C41"/>
  <c r="A53" l="1"/>
  <c r="A42"/>
  <c r="B60" l="1"/>
  <c r="H53"/>
  <c r="O53"/>
  <c r="H29" l="1"/>
  <c r="B29"/>
  <c r="L42" l="1"/>
  <c r="N42" s="1"/>
  <c r="M53" l="1"/>
  <c r="M58" s="1"/>
</calcChain>
</file>

<file path=xl/sharedStrings.xml><?xml version="1.0" encoding="utf-8"?>
<sst xmlns="http://schemas.openxmlformats.org/spreadsheetml/2006/main" count="160" uniqueCount="115">
  <si>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</si>
  <si>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</si>
  <si>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</si>
  <si>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</si>
  <si>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</si>
  <si>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</si>
  <si>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</si>
  <si>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</si>
  <si>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</si>
  <si>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</si>
  <si>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</si>
  <si>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</si>
  <si>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</si>
  <si>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</si>
  <si>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</si>
  <si>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</si>
  <si>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</si>
  <si>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</si>
  <si>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</si>
  <si>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</si>
  <si>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</si>
  <si>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</si>
  <si>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</si>
  <si>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</si>
  <si>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</si>
  <si>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</si>
  <si>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</si>
  <si>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</si>
  <si>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</si>
  <si>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</si>
  <si>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</si>
  <si>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</si>
  <si>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</si>
  <si>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</si>
  <si>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</si>
  <si>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</si>
  <si>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</si>
  <si>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</si>
  <si>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</si>
  <si>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</si>
  <si>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</si>
  <si>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</si>
  <si>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</si>
  <si>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</si>
  <si>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</si>
  <si>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</si>
  <si>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</si>
  <si>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</si>
  <si>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</si>
  <si>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</si>
  <si>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</si>
  <si>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</si>
  <si>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</si>
  <si>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</si>
  <si>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</si>
  <si>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</si>
  <si>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</si>
  <si>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</si>
  <si>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</si>
  <si>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1.4. Сводная информация о минимальном значении НЦ единицы товара: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</si>
  <si>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</si>
  <si>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</si>
  <si>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</si>
  <si>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-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</si>
  <si>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</si>
  <si>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</si>
  <si>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ФЕНТАНИЛ</t>
  </si>
  <si>
    <t>КЕТАМИН</t>
  </si>
  <si>
    <t>ДИАЗЕПАМ</t>
  </si>
  <si>
    <t>РАСТВОР ДЛЯ ВНУТРИВЕННОГО И ВНУТРИМЫШЕЧНОГО ВВЕДЕНИЯ ; дозировка: 50 мг/мл, 2 мл*</t>
  </si>
  <si>
    <t xml:space="preserve"> РАСТВОР ДЛЯ ВНУТРИВЕННОГО И ВНУТРИМЫШЕЧНОГО ВВЕДЕНИЯ ; дозировка: 0.05 мг/мл, 2 мл*</t>
  </si>
  <si>
    <t>РАСТВОР ДЛЯ ИНЪЕКЦИЙ ; дозировка: 5 мг/мл, 2 мл*</t>
  </si>
  <si>
    <t xml:space="preserve">КП
Вх. №658 от 20.11.23
</t>
  </si>
  <si>
    <t xml:space="preserve">Фентанил, раствор для внутривенного и внутримышечного введения, 50 мкг/мл, 2 мл - ампулы (5) - упаковки ячейковые контурные (2) - пачки картонные </t>
  </si>
  <si>
    <t xml:space="preserve">Р N000266/01 
21.04.2023 535/20-23 </t>
  </si>
  <si>
    <t xml:space="preserve">Кетамин, раствор для внутривенного и внутримышечного введения, 50 мг/мл, 2 мл - ампулы (5) - упаковки ячейковые контурные (1) - пачки картонные </t>
  </si>
  <si>
    <t xml:space="preserve">Р N000298/01 
20.04.2023 514/20-23 </t>
  </si>
  <si>
    <t xml:space="preserve">Вл.Вып.к.Перв.Уп.Втор.Уп.Пр.Дальхимфарм ОАО, Россия (2702010564); </t>
  </si>
  <si>
    <t xml:space="preserve">Сибазон, раствор для внутривенного и внутримышечного введения, 5 мг/мл, 2 мл - ампулы (10) - пачки картонные </t>
  </si>
  <si>
    <t xml:space="preserve">Р N003867/01 
28.06.2023 906/20-23 </t>
  </si>
  <si>
    <t xml:space="preserve">Вл.Вып.к.Перв.Уп.Втор.Уп.Пр.Акционерное общество "Органика" (АО "Органика"), Россия (4221000630); </t>
  </si>
  <si>
    <t xml:space="preserve">Сибазон, раствор для внутривенного и внутримышечного введения -, 5 мг/мл, 2 мл - ампулы (5) - пачки картонные </t>
  </si>
  <si>
    <t xml:space="preserve">ЛП-006703 
20.04.2023 497/20-23 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</si>
  <si>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</si>
  <si>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 xml:space="preserve">Релиум, раствор для внутривенного и внутримышечного введения, 5 мг/мл, 2 мл - ампулы (10) - коробки картонные </t>
  </si>
  <si>
    <t xml:space="preserve">П N015047/01 
18.12.2020 (651/20-20-ОПР) </t>
  </si>
  <si>
    <t>21.20.10.231-000012-1-00070-0000000000000</t>
  </si>
  <si>
    <t>21.20.10.231-000024-1-00005-0000000000000</t>
  </si>
  <si>
    <t>21.20.10.235-000014-1-00090-0000000000000</t>
  </si>
  <si>
    <t>ТРИМЕПЕРИДИН</t>
  </si>
  <si>
    <t xml:space="preserve">21.20.10.231-000010-1-00004-0000000000000
</t>
  </si>
  <si>
    <t xml:space="preserve">РАСТВОР ДЛЯ ИНЪЕКЦИЙ ; дозировка: 10 мг/мл 1 мл* </t>
  </si>
  <si>
    <t>МОРФИН</t>
  </si>
  <si>
    <t xml:space="preserve"> РАСТВОР ДЛЯ ИНЪЕКЦИЙ ; дозировка: 10 мг/мл 1 мл*</t>
  </si>
  <si>
    <t>21.20.10.232-000051-1-00243-0000000000000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</si>
  <si>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</si>
  <si>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Вл.Федеральное государственное унитарное предприятие "Государственный завод медицинских препаратов" (ФГУП "ГосЗМП"), Россия; Вып.к.Перв.Уп.Втор.Уп.Пр.ФГУП "Государственный завод медицинских препаратов", Россия; </t>
  </si>
  <si>
    <t xml:space="preserve">Фентанил, раствор для внутривенного и внутримышечного введения, 50 мкг/мл, 2 мл - ампулы (5) - коробки картонные (для стационаров) </t>
  </si>
  <si>
    <t xml:space="preserve">Р N002020/01 
24.12.2020 (741/20-20-ОПР) </t>
  </si>
  <si>
    <t xml:space="preserve">Вл.Государственный завод медицинских препаратов ФГУП, Россия; Вып.к.Перв.Уп.Втор.Уп.Пр.ФГУП "Государственный завод медицинских препаратов", Россия; </t>
  </si>
  <si>
    <t xml:space="preserve">Промедол, раствор для инъекций, 10 мг/мл, 1 мл - ампулы (5) - пачка картонная </t>
  </si>
  <si>
    <t xml:space="preserve">Р N001833/01 
21.12.2020 (669/20-20-ОПР) </t>
  </si>
  <si>
    <t xml:space="preserve">Вл.Пр.Федеральное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</si>
  <si>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Морфин, раствор для инъекций, 10 мг/мл, 1 мл - ампулы (5) - упаковки ячейковые контурные (2) - пачки картонные </t>
  </si>
  <si>
    <t xml:space="preserve">Р N001645/01 
17.12.2020 (580/20-20-ОПР) </t>
  </si>
  <si>
    <t xml:space="preserve">Р N000368/01 
04.05.2023 628/20-23 </t>
  </si>
  <si>
    <t>Введен в ГО 26.03.2018
ОСГ 4 года, на фарм рынке нет</t>
  </si>
  <si>
    <t>Введен в ГО 
31 10.2017
ОСГ 5 года, на фарм рынке нет</t>
  </si>
  <si>
    <t xml:space="preserve">Промедол, раствор для инъекций, 10 мг/мл, 1 мл - ампулы (5) - упаковки ячейковые контурные (2) - пачки картонные </t>
  </si>
  <si>
    <t>ЭМ-226 от 28.11.23</t>
  </si>
  <si>
    <t>ЭМ-218 от 23.11.23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</si>
  <si>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- 100 % авансирование на основании предоставленного счета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</si>
  <si>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</si>
  <si>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*****Пересчет НМЦК по итогам несостоявшейся закупки в связи с отсутствием подачи предложений</t>
  </si>
  <si>
    <t xml:space="preserve">Начальная максимальная цена контракта 120 203  руб. 06 коп. (Сто двадцать тысяч двести три рубля 06 коп.) 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</si>
</sst>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 wrapText="1"/>
    </xf>
    <xf numFmtId="170" fontId="9" fillId="9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0" fontId="5" fillId="6" borderId="1" xfId="0" applyNumberFormat="1" applyFont="1" applyFill="1" applyBorder="1" applyAlignment="1">
      <alignment horizontal="center" vertical="center" wrapText="1"/>
    </xf>
    <xf numFmtId="170" fontId="1" fillId="2" borderId="1" xfId="0" applyNumberFormat="1" applyFont="1" applyFill="1" applyBorder="1"/>
    <xf numFmtId="170" fontId="7" fillId="5" borderId="1" xfId="0" applyNumberFormat="1" applyFont="1" applyFill="1" applyBorder="1" applyAlignment="1">
      <alignment horizontal="center" vertical="center" wrapText="1"/>
    </xf>
    <xf numFmtId="168" fontId="9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169" fontId="7" fillId="8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0" fillId="0" borderId="6" xfId="0" applyBorder="1"/>
    <xf numFmtId="0" fontId="0" fillId="0" borderId="7" xfId="0" applyBorder="1"/>
    <xf numFmtId="0" fontId="6" fillId="7" borderId="7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7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9" fontId="7" fillId="7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70" fontId="9" fillId="4" borderId="1" xfId="0" applyNumberFormat="1" applyFont="1" applyFill="1" applyBorder="1" applyAlignment="1">
      <alignment horizontal="center" vertical="center"/>
    </xf>
    <xf numFmtId="170" fontId="9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3"/>
  <sheetViews>
    <sheetView tabSelected="1" topLeftCell="A43" zoomScale="90" zoomScaleNormal="90" workbookViewId="0">
      <selection activeCell="A26" sqref="A26:O26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131" t="s">
        <v>46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</row>
    <row r="2" spans="1:16" ht="349.5" customHeight="1">
      <c r="A2" s="132" t="s">
        <v>95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1:16" ht="55.5" customHeight="1">
      <c r="A3" s="2" t="s">
        <v>0</v>
      </c>
      <c r="B3" s="121" t="s">
        <v>1</v>
      </c>
      <c r="C3" s="121"/>
      <c r="D3" s="121" t="s">
        <v>2</v>
      </c>
      <c r="E3" s="121"/>
      <c r="F3" s="121"/>
      <c r="G3" s="121"/>
      <c r="H3" s="121"/>
      <c r="I3" s="121" t="s">
        <v>3</v>
      </c>
      <c r="J3" s="121"/>
      <c r="K3" s="121" t="s">
        <v>4</v>
      </c>
      <c r="L3" s="121"/>
      <c r="M3" s="121" t="s">
        <v>5</v>
      </c>
      <c r="N3" s="121"/>
      <c r="O3" s="23" t="s">
        <v>6</v>
      </c>
    </row>
    <row r="4" spans="1:16" ht="75" customHeight="1">
      <c r="A4" s="133">
        <v>1</v>
      </c>
      <c r="B4" s="94" t="s">
        <v>62</v>
      </c>
      <c r="C4" s="95"/>
      <c r="D4" s="94" t="s">
        <v>73</v>
      </c>
      <c r="E4" s="96"/>
      <c r="F4" s="96"/>
      <c r="G4" s="96"/>
      <c r="H4" s="95"/>
      <c r="I4" s="97" t="s">
        <v>74</v>
      </c>
      <c r="J4" s="98"/>
      <c r="K4" s="99">
        <v>174.85</v>
      </c>
      <c r="L4" s="100"/>
      <c r="M4" s="101">
        <f>K4/O4</f>
        <v>8.7424999999999997</v>
      </c>
      <c r="N4" s="101"/>
      <c r="O4" s="59">
        <v>20</v>
      </c>
    </row>
    <row r="5" spans="1:16" ht="81" customHeight="1">
      <c r="A5" s="133"/>
      <c r="B5" s="67" t="s">
        <v>96</v>
      </c>
      <c r="C5" s="70"/>
      <c r="D5" s="67" t="s">
        <v>97</v>
      </c>
      <c r="E5" s="71"/>
      <c r="F5" s="71"/>
      <c r="G5" s="71"/>
      <c r="H5" s="70"/>
      <c r="I5" s="72" t="s">
        <v>98</v>
      </c>
      <c r="J5" s="73"/>
      <c r="K5" s="74">
        <v>76.2</v>
      </c>
      <c r="L5" s="75"/>
      <c r="M5" s="76">
        <f>K5/O5</f>
        <v>7.62</v>
      </c>
      <c r="N5" s="76"/>
      <c r="O5" s="25">
        <v>10</v>
      </c>
      <c r="P5" s="60" t="s">
        <v>106</v>
      </c>
    </row>
    <row r="6" spans="1:16" ht="27.75" customHeight="1">
      <c r="A6" s="133"/>
      <c r="B6" s="67"/>
      <c r="C6" s="68"/>
      <c r="D6" s="68"/>
      <c r="E6" s="68"/>
      <c r="F6" s="68"/>
      <c r="G6" s="68"/>
      <c r="H6" s="68"/>
      <c r="I6" s="68"/>
      <c r="J6" s="69"/>
      <c r="K6" s="77"/>
      <c r="L6" s="77"/>
      <c r="M6" s="66">
        <f>M4</f>
        <v>8.7424999999999997</v>
      </c>
      <c r="N6" s="66"/>
      <c r="O6" s="25"/>
    </row>
    <row r="7" spans="1:16" ht="72.75" customHeight="1">
      <c r="A7" s="133">
        <v>2</v>
      </c>
      <c r="B7" s="94" t="s">
        <v>62</v>
      </c>
      <c r="C7" s="95"/>
      <c r="D7" s="94" t="s">
        <v>108</v>
      </c>
      <c r="E7" s="96"/>
      <c r="F7" s="96"/>
      <c r="G7" s="96"/>
      <c r="H7" s="95"/>
      <c r="I7" s="97" t="s">
        <v>105</v>
      </c>
      <c r="J7" s="98"/>
      <c r="K7" s="99">
        <v>217.3</v>
      </c>
      <c r="L7" s="100"/>
      <c r="M7" s="101">
        <f>K7/O7</f>
        <v>21.73</v>
      </c>
      <c r="N7" s="101"/>
      <c r="O7" s="59">
        <v>10</v>
      </c>
    </row>
    <row r="8" spans="1:16" ht="63.75" customHeight="1">
      <c r="A8" s="133"/>
      <c r="B8" s="67" t="s">
        <v>99</v>
      </c>
      <c r="C8" s="70"/>
      <c r="D8" s="67" t="s">
        <v>100</v>
      </c>
      <c r="E8" s="71"/>
      <c r="F8" s="71"/>
      <c r="G8" s="71"/>
      <c r="H8" s="70"/>
      <c r="I8" s="72" t="s">
        <v>101</v>
      </c>
      <c r="J8" s="73"/>
      <c r="K8" s="74">
        <v>74.180000000000007</v>
      </c>
      <c r="L8" s="75"/>
      <c r="M8" s="76">
        <f>K8/O8</f>
        <v>14.836000000000002</v>
      </c>
      <c r="N8" s="76"/>
      <c r="O8" s="25">
        <v>5</v>
      </c>
      <c r="P8" s="60" t="s">
        <v>107</v>
      </c>
    </row>
    <row r="9" spans="1:16" ht="27.75" customHeight="1">
      <c r="A9" s="133"/>
      <c r="B9" s="67"/>
      <c r="C9" s="68"/>
      <c r="D9" s="68"/>
      <c r="E9" s="68"/>
      <c r="F9" s="68"/>
      <c r="G9" s="68"/>
      <c r="H9" s="68"/>
      <c r="I9" s="68"/>
      <c r="J9" s="69"/>
      <c r="K9" s="77"/>
      <c r="L9" s="77"/>
      <c r="M9" s="66">
        <f>M7</f>
        <v>21.73</v>
      </c>
      <c r="N9" s="66"/>
      <c r="O9" s="25"/>
    </row>
    <row r="10" spans="1:16" ht="63" customHeight="1">
      <c r="A10" s="56">
        <v>3</v>
      </c>
      <c r="B10" s="67" t="s">
        <v>102</v>
      </c>
      <c r="C10" s="70"/>
      <c r="D10" s="67" t="s">
        <v>103</v>
      </c>
      <c r="E10" s="71"/>
      <c r="F10" s="71"/>
      <c r="G10" s="71"/>
      <c r="H10" s="70"/>
      <c r="I10" s="72" t="s">
        <v>104</v>
      </c>
      <c r="J10" s="73"/>
      <c r="K10" s="74">
        <v>225.83</v>
      </c>
      <c r="L10" s="75"/>
      <c r="M10" s="76">
        <f>K10/O10</f>
        <v>22.583000000000002</v>
      </c>
      <c r="N10" s="76"/>
      <c r="O10" s="25">
        <v>10</v>
      </c>
    </row>
    <row r="11" spans="1:16" ht="27.75" customHeight="1">
      <c r="A11" s="56"/>
      <c r="B11" s="67"/>
      <c r="C11" s="68"/>
      <c r="D11" s="68"/>
      <c r="E11" s="68"/>
      <c r="F11" s="68"/>
      <c r="G11" s="68"/>
      <c r="H11" s="68"/>
      <c r="I11" s="68"/>
      <c r="J11" s="69"/>
      <c r="K11" s="77"/>
      <c r="L11" s="77"/>
      <c r="M11" s="66">
        <f>M10</f>
        <v>22.583000000000002</v>
      </c>
      <c r="N11" s="66"/>
      <c r="O11" s="25"/>
    </row>
    <row r="12" spans="1:16" ht="67.5" customHeight="1">
      <c r="A12" s="56">
        <v>4</v>
      </c>
      <c r="B12" s="67" t="s">
        <v>62</v>
      </c>
      <c r="C12" s="70"/>
      <c r="D12" s="67" t="s">
        <v>75</v>
      </c>
      <c r="E12" s="71"/>
      <c r="F12" s="71"/>
      <c r="G12" s="71"/>
      <c r="H12" s="70"/>
      <c r="I12" s="72" t="s">
        <v>76</v>
      </c>
      <c r="J12" s="73"/>
      <c r="K12" s="74">
        <v>158.41</v>
      </c>
      <c r="L12" s="75"/>
      <c r="M12" s="76">
        <f>K12/O12</f>
        <v>15.840999999999999</v>
      </c>
      <c r="N12" s="76"/>
      <c r="O12" s="25">
        <v>10</v>
      </c>
    </row>
    <row r="13" spans="1:16" ht="27.75" customHeight="1">
      <c r="A13" s="56"/>
      <c r="B13" s="67"/>
      <c r="C13" s="68"/>
      <c r="D13" s="68"/>
      <c r="E13" s="68"/>
      <c r="F13" s="68"/>
      <c r="G13" s="68"/>
      <c r="H13" s="68"/>
      <c r="I13" s="68"/>
      <c r="J13" s="69"/>
      <c r="K13" s="77"/>
      <c r="L13" s="77"/>
      <c r="M13" s="66">
        <f>M12</f>
        <v>15.840999999999999</v>
      </c>
      <c r="N13" s="66"/>
      <c r="O13" s="25"/>
    </row>
    <row r="14" spans="1:16" ht="42.75" customHeight="1">
      <c r="A14" s="134">
        <v>5</v>
      </c>
      <c r="B14" s="94" t="s">
        <v>77</v>
      </c>
      <c r="C14" s="95"/>
      <c r="D14" s="94" t="s">
        <v>78</v>
      </c>
      <c r="E14" s="96"/>
      <c r="F14" s="96"/>
      <c r="G14" s="96"/>
      <c r="H14" s="95"/>
      <c r="I14" s="97" t="s">
        <v>79</v>
      </c>
      <c r="J14" s="98"/>
      <c r="K14" s="99">
        <v>49.09</v>
      </c>
      <c r="L14" s="100"/>
      <c r="M14" s="101">
        <f>K14/O14</f>
        <v>4.9090000000000007</v>
      </c>
      <c r="N14" s="101"/>
      <c r="O14" s="59">
        <v>10</v>
      </c>
    </row>
    <row r="15" spans="1:16" ht="46.5" customHeight="1">
      <c r="A15" s="134"/>
      <c r="B15" s="67" t="s">
        <v>80</v>
      </c>
      <c r="C15" s="70"/>
      <c r="D15" s="67" t="s">
        <v>81</v>
      </c>
      <c r="E15" s="71"/>
      <c r="F15" s="71"/>
      <c r="G15" s="71"/>
      <c r="H15" s="70"/>
      <c r="I15" s="72" t="s">
        <v>82</v>
      </c>
      <c r="J15" s="73"/>
      <c r="K15" s="74">
        <v>59.23</v>
      </c>
      <c r="L15" s="75"/>
      <c r="M15" s="76">
        <f t="shared" ref="M15:M16" si="0">K15/O15</f>
        <v>5.923</v>
      </c>
      <c r="N15" s="76"/>
      <c r="O15" s="25">
        <v>10</v>
      </c>
    </row>
    <row r="16" spans="1:16" ht="54" customHeight="1">
      <c r="A16" s="134"/>
      <c r="B16" s="67" t="s">
        <v>83</v>
      </c>
      <c r="C16" s="70"/>
      <c r="D16" s="67" t="s">
        <v>84</v>
      </c>
      <c r="E16" s="71"/>
      <c r="F16" s="71"/>
      <c r="G16" s="71"/>
      <c r="H16" s="70"/>
      <c r="I16" s="72" t="s">
        <v>85</v>
      </c>
      <c r="J16" s="73"/>
      <c r="K16" s="74">
        <v>132.4</v>
      </c>
      <c r="L16" s="75"/>
      <c r="M16" s="76">
        <f t="shared" si="0"/>
        <v>6.62</v>
      </c>
      <c r="N16" s="76"/>
      <c r="O16" s="25">
        <v>20</v>
      </c>
    </row>
    <row r="17" spans="1:1024" ht="23.25" customHeight="1">
      <c r="A17" s="135"/>
      <c r="B17" s="67"/>
      <c r="C17" s="68"/>
      <c r="D17" s="68"/>
      <c r="E17" s="68"/>
      <c r="F17" s="68"/>
      <c r="G17" s="68"/>
      <c r="H17" s="68"/>
      <c r="I17" s="68"/>
      <c r="J17" s="69"/>
      <c r="K17" s="77"/>
      <c r="L17" s="77"/>
      <c r="M17" s="66">
        <f>M14</f>
        <v>4.9090000000000007</v>
      </c>
      <c r="N17" s="66"/>
      <c r="O17" s="25"/>
    </row>
    <row r="18" spans="1:1024" ht="38.25" customHeight="1">
      <c r="A18" s="78" t="s">
        <v>55</v>
      </c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</row>
    <row r="19" spans="1:1024" ht="39.75" customHeight="1">
      <c r="A19" s="117" t="s">
        <v>0</v>
      </c>
      <c r="B19" s="117" t="s">
        <v>7</v>
      </c>
      <c r="C19" s="117" t="s">
        <v>8</v>
      </c>
      <c r="D19" s="117" t="s">
        <v>9</v>
      </c>
      <c r="E19" s="117" t="s">
        <v>6</v>
      </c>
      <c r="F19" s="117" t="s">
        <v>10</v>
      </c>
      <c r="G19" s="118" t="s">
        <v>72</v>
      </c>
      <c r="H19" s="119"/>
      <c r="I19" s="118" t="s">
        <v>61</v>
      </c>
      <c r="J19" s="119"/>
      <c r="K19" s="118" t="s">
        <v>61</v>
      </c>
      <c r="L19" s="119"/>
      <c r="M19" s="120" t="s">
        <v>11</v>
      </c>
      <c r="N19" s="120"/>
      <c r="O19" s="113" t="s">
        <v>12</v>
      </c>
      <c r="P19" s="113" t="s">
        <v>40</v>
      </c>
      <c r="Q19" s="113" t="s">
        <v>42</v>
      </c>
      <c r="R19" s="113" t="s">
        <v>43</v>
      </c>
      <c r="AMG19"/>
      <c r="AMH19"/>
      <c r="AMI19"/>
      <c r="AMJ19"/>
    </row>
    <row r="20" spans="1:1024" ht="103.5" customHeight="1">
      <c r="A20" s="117"/>
      <c r="B20" s="117"/>
      <c r="C20" s="117"/>
      <c r="D20" s="117"/>
      <c r="E20" s="117"/>
      <c r="F20" s="117"/>
      <c r="G20" s="42" t="s">
        <v>13</v>
      </c>
      <c r="H20" s="38" t="s">
        <v>14</v>
      </c>
      <c r="I20" s="38" t="s">
        <v>13</v>
      </c>
      <c r="J20" s="38" t="s">
        <v>14</v>
      </c>
      <c r="K20" s="38" t="s">
        <v>13</v>
      </c>
      <c r="L20" s="38" t="s">
        <v>14</v>
      </c>
      <c r="M20" s="120"/>
      <c r="N20" s="120"/>
      <c r="O20" s="114"/>
      <c r="P20" s="114" t="s">
        <v>40</v>
      </c>
      <c r="Q20" s="114"/>
      <c r="R20" s="114"/>
      <c r="AME20"/>
      <c r="AMF20"/>
      <c r="AMG20"/>
      <c r="AMH20"/>
      <c r="AMI20"/>
      <c r="AMJ20"/>
    </row>
    <row r="21" spans="1:1024" ht="74.25" customHeight="1">
      <c r="A21" s="36">
        <v>1</v>
      </c>
      <c r="B21" s="43" t="s">
        <v>66</v>
      </c>
      <c r="C21" s="18" t="s">
        <v>70</v>
      </c>
      <c r="D21" s="18" t="s">
        <v>54</v>
      </c>
      <c r="E21" s="18">
        <v>20</v>
      </c>
      <c r="F21" s="18">
        <v>360</v>
      </c>
      <c r="G21" s="57">
        <v>174.79560000000001</v>
      </c>
      <c r="H21" s="47">
        <f t="shared" ref="H21:H25" si="1">G21/E21</f>
        <v>8.7397799999999997</v>
      </c>
      <c r="I21" s="19" t="s">
        <v>61</v>
      </c>
      <c r="J21" s="30" t="e">
        <f t="shared" ref="J21:J25" si="2">I21/E21</f>
        <v>#VALUE!</v>
      </c>
      <c r="K21" s="19" t="s">
        <v>61</v>
      </c>
      <c r="L21" s="22" t="e">
        <f t="shared" ref="L21:L25" si="3">K21/E21</f>
        <v>#VALUE!</v>
      </c>
      <c r="M21" s="86">
        <f t="shared" ref="M21" si="4">H21</f>
        <v>8.7397799999999997</v>
      </c>
      <c r="N21" s="86"/>
      <c r="O21" s="3" t="s">
        <v>86</v>
      </c>
      <c r="P21" s="44" t="s">
        <v>41</v>
      </c>
      <c r="Q21" s="44">
        <v>49</v>
      </c>
      <c r="R21" s="45">
        <f t="shared" ref="R21:R25" si="5">E21*F21</f>
        <v>7200</v>
      </c>
      <c r="AME21"/>
      <c r="AMF21"/>
      <c r="AMG21"/>
      <c r="AMH21"/>
      <c r="AMI21"/>
      <c r="AMJ21"/>
    </row>
    <row r="22" spans="1:1024" ht="55.5" customHeight="1">
      <c r="A22" s="36">
        <v>2</v>
      </c>
      <c r="B22" s="43" t="s">
        <v>89</v>
      </c>
      <c r="C22" s="18" t="s">
        <v>91</v>
      </c>
      <c r="D22" s="18" t="s">
        <v>54</v>
      </c>
      <c r="E22" s="18">
        <v>10</v>
      </c>
      <c r="F22" s="18">
        <v>4</v>
      </c>
      <c r="G22" s="57">
        <v>208.19399999999999</v>
      </c>
      <c r="H22" s="47">
        <f t="shared" si="1"/>
        <v>20.819399999999998</v>
      </c>
      <c r="I22" s="19" t="s">
        <v>61</v>
      </c>
      <c r="J22" s="30" t="e">
        <f t="shared" si="2"/>
        <v>#VALUE!</v>
      </c>
      <c r="K22" s="19" t="s">
        <v>61</v>
      </c>
      <c r="L22" s="22" t="e">
        <f t="shared" si="3"/>
        <v>#VALUE!</v>
      </c>
      <c r="M22" s="86">
        <f t="shared" ref="M22" si="6">H22</f>
        <v>20.819399999999998</v>
      </c>
      <c r="N22" s="86"/>
      <c r="O22" s="3" t="s">
        <v>90</v>
      </c>
      <c r="P22" s="44" t="s">
        <v>41</v>
      </c>
      <c r="Q22" s="44">
        <v>49</v>
      </c>
      <c r="R22" s="45">
        <f t="shared" si="5"/>
        <v>40</v>
      </c>
      <c r="AME22"/>
      <c r="AMF22"/>
      <c r="AMG22"/>
      <c r="AMH22"/>
      <c r="AMI22"/>
      <c r="AMJ22"/>
    </row>
    <row r="23" spans="1:1024" ht="55.5" customHeight="1">
      <c r="A23" s="36">
        <v>3</v>
      </c>
      <c r="B23" s="43" t="s">
        <v>92</v>
      </c>
      <c r="C23" s="18" t="s">
        <v>93</v>
      </c>
      <c r="D23" s="18" t="s">
        <v>54</v>
      </c>
      <c r="E23" s="18">
        <v>10</v>
      </c>
      <c r="F23" s="18">
        <v>5</v>
      </c>
      <c r="G23" s="57">
        <v>225.7962</v>
      </c>
      <c r="H23" s="47">
        <f t="shared" si="1"/>
        <v>22.579619999999998</v>
      </c>
      <c r="I23" s="19" t="s">
        <v>61</v>
      </c>
      <c r="J23" s="30" t="e">
        <f t="shared" si="2"/>
        <v>#VALUE!</v>
      </c>
      <c r="K23" s="19" t="s">
        <v>61</v>
      </c>
      <c r="L23" s="22" t="e">
        <f t="shared" si="3"/>
        <v>#VALUE!</v>
      </c>
      <c r="M23" s="86">
        <f t="shared" ref="M23" si="7">H23</f>
        <v>22.579619999999998</v>
      </c>
      <c r="N23" s="86"/>
      <c r="O23" s="3" t="s">
        <v>94</v>
      </c>
      <c r="P23" s="44" t="s">
        <v>41</v>
      </c>
      <c r="Q23" s="44">
        <v>49</v>
      </c>
      <c r="R23" s="45">
        <f t="shared" si="5"/>
        <v>50</v>
      </c>
      <c r="AME23"/>
      <c r="AMF23"/>
      <c r="AMG23"/>
      <c r="AMH23"/>
      <c r="AMI23"/>
      <c r="AMJ23"/>
    </row>
    <row r="24" spans="1:1024" ht="70.5" customHeight="1">
      <c r="A24" s="36">
        <v>4</v>
      </c>
      <c r="B24" s="43" t="s">
        <v>67</v>
      </c>
      <c r="C24" s="18" t="s">
        <v>69</v>
      </c>
      <c r="D24" s="18" t="s">
        <v>54</v>
      </c>
      <c r="E24" s="18">
        <v>10</v>
      </c>
      <c r="F24" s="18">
        <v>2</v>
      </c>
      <c r="G24" s="57">
        <v>151.3544</v>
      </c>
      <c r="H24" s="47">
        <f t="shared" si="1"/>
        <v>15.135439999999999</v>
      </c>
      <c r="I24" s="19" t="s">
        <v>61</v>
      </c>
      <c r="J24" s="30" t="e">
        <f t="shared" si="2"/>
        <v>#VALUE!</v>
      </c>
      <c r="K24" s="19" t="s">
        <v>61</v>
      </c>
      <c r="L24" s="22" t="e">
        <f t="shared" si="3"/>
        <v>#VALUE!</v>
      </c>
      <c r="M24" s="86">
        <f t="shared" ref="M24" si="8">H24</f>
        <v>15.135439999999999</v>
      </c>
      <c r="N24" s="86"/>
      <c r="O24" s="3" t="s">
        <v>87</v>
      </c>
      <c r="P24" s="44" t="s">
        <v>41</v>
      </c>
      <c r="Q24" s="44">
        <v>49</v>
      </c>
      <c r="R24" s="45">
        <f t="shared" si="5"/>
        <v>20</v>
      </c>
      <c r="AME24"/>
      <c r="AMF24"/>
      <c r="AMG24"/>
      <c r="AMH24"/>
      <c r="AMI24"/>
      <c r="AMJ24"/>
    </row>
    <row r="25" spans="1:1024" ht="57.75" customHeight="1">
      <c r="A25" s="36">
        <v>5</v>
      </c>
      <c r="B25" s="43" t="s">
        <v>68</v>
      </c>
      <c r="C25" s="18" t="s">
        <v>71</v>
      </c>
      <c r="D25" s="18" t="s">
        <v>54</v>
      </c>
      <c r="E25" s="18">
        <v>10</v>
      </c>
      <c r="F25" s="18">
        <v>160</v>
      </c>
      <c r="G25" s="57">
        <v>50.587800000000001</v>
      </c>
      <c r="H25" s="47">
        <f t="shared" si="1"/>
        <v>5.0587800000000005</v>
      </c>
      <c r="I25" s="19" t="s">
        <v>61</v>
      </c>
      <c r="J25" s="30" t="e">
        <f t="shared" si="2"/>
        <v>#VALUE!</v>
      </c>
      <c r="K25" s="19" t="s">
        <v>61</v>
      </c>
      <c r="L25" s="22" t="e">
        <f t="shared" si="3"/>
        <v>#VALUE!</v>
      </c>
      <c r="M25" s="86">
        <f t="shared" ref="M25" si="9">H25</f>
        <v>5.0587800000000005</v>
      </c>
      <c r="N25" s="86"/>
      <c r="O25" s="3" t="s">
        <v>88</v>
      </c>
      <c r="P25" s="44" t="s">
        <v>41</v>
      </c>
      <c r="Q25" s="44">
        <v>50</v>
      </c>
      <c r="R25" s="45">
        <f t="shared" si="5"/>
        <v>1600</v>
      </c>
      <c r="AME25"/>
      <c r="AMF25"/>
      <c r="AMG25"/>
      <c r="AMH25"/>
      <c r="AMI25"/>
      <c r="AMJ25"/>
    </row>
    <row r="26" spans="1:1024" ht="22.5" customHeight="1">
      <c r="A26" s="115" t="s">
        <v>57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33"/>
      <c r="Q26" s="33"/>
      <c r="R26" s="34"/>
      <c r="AME26"/>
      <c r="AMF26"/>
      <c r="AMG26"/>
      <c r="AMH26"/>
      <c r="AMI26"/>
      <c r="AMJ26"/>
    </row>
    <row r="27" spans="1:1024" ht="132.75" customHeight="1">
      <c r="A27" s="136" t="s">
        <v>56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</row>
    <row r="28" spans="1:1024" ht="64.5" customHeight="1">
      <c r="A28" s="2" t="s">
        <v>0</v>
      </c>
      <c r="B28" s="4" t="s">
        <v>7</v>
      </c>
      <c r="C28" s="4" t="s">
        <v>8</v>
      </c>
      <c r="D28" s="121" t="s">
        <v>15</v>
      </c>
      <c r="E28" s="121"/>
      <c r="F28" s="121"/>
      <c r="G28" s="121"/>
      <c r="H28" s="2" t="s">
        <v>9</v>
      </c>
      <c r="I28" s="17" t="s">
        <v>44</v>
      </c>
      <c r="J28" s="121" t="s">
        <v>45</v>
      </c>
      <c r="K28" s="121"/>
      <c r="L28" s="2" t="s">
        <v>16</v>
      </c>
      <c r="M28" s="121" t="s">
        <v>17</v>
      </c>
      <c r="N28" s="121"/>
      <c r="AMI28"/>
      <c r="AMJ28"/>
    </row>
    <row r="29" spans="1:1024" ht="41.25" customHeight="1">
      <c r="A29" s="80">
        <v>1</v>
      </c>
      <c r="B29" s="81" t="str">
        <f>B21</f>
        <v>ФЕНТАНИЛ</v>
      </c>
      <c r="C29" s="83" t="str">
        <f>C21</f>
        <v xml:space="preserve"> РАСТВОР ДЛЯ ВНУТРИВЕННОГО И ВНУТРИМЫШЕЧНОГО ВВЕДЕНИЯ ; дозировка: 0.05 мг/мл, 2 мл*</v>
      </c>
      <c r="D29" s="85">
        <v>350</v>
      </c>
      <c r="E29" s="85"/>
      <c r="F29" s="85"/>
      <c r="G29" s="85"/>
      <c r="H29" s="87" t="str">
        <f>D21</f>
        <v>мл</v>
      </c>
      <c r="I29" s="39">
        <f>D29*E21</f>
        <v>7000</v>
      </c>
      <c r="J29" s="89">
        <f>G21</f>
        <v>174.79560000000001</v>
      </c>
      <c r="K29" s="89"/>
      <c r="L29" s="20" t="s">
        <v>109</v>
      </c>
      <c r="M29" s="90">
        <f>H21</f>
        <v>8.7397799999999997</v>
      </c>
      <c r="N29" s="90"/>
      <c r="AMI29"/>
      <c r="AMJ29"/>
    </row>
    <row r="30" spans="1:1024" ht="30" customHeight="1">
      <c r="A30" s="80"/>
      <c r="B30" s="82"/>
      <c r="C30" s="84"/>
      <c r="D30" s="85"/>
      <c r="E30" s="85"/>
      <c r="F30" s="85"/>
      <c r="G30" s="85"/>
      <c r="H30" s="88"/>
      <c r="I30" s="24"/>
      <c r="J30" s="91"/>
      <c r="K30" s="92"/>
      <c r="L30" s="93"/>
      <c r="M30" s="66">
        <f>M29</f>
        <v>8.7397799999999997</v>
      </c>
      <c r="N30" s="66"/>
      <c r="AMI30"/>
      <c r="AMJ30"/>
    </row>
    <row r="31" spans="1:1024" ht="27" customHeight="1">
      <c r="A31" s="80">
        <v>2</v>
      </c>
      <c r="B31" s="81" t="str">
        <f>B22</f>
        <v>ТРИМЕПЕРИДИН</v>
      </c>
      <c r="C31" s="83" t="str">
        <f>C22</f>
        <v xml:space="preserve">РАСТВОР ДЛЯ ИНЪЕКЦИЙ ; дозировка: 10 мг/мл 1 мл* </v>
      </c>
      <c r="D31" s="85">
        <v>1</v>
      </c>
      <c r="E31" s="85"/>
      <c r="F31" s="85"/>
      <c r="G31" s="85"/>
      <c r="H31" s="87" t="str">
        <f>D22</f>
        <v>мл</v>
      </c>
      <c r="I31" s="48">
        <f>E22</f>
        <v>10</v>
      </c>
      <c r="J31" s="89">
        <f>G22</f>
        <v>208.19399999999999</v>
      </c>
      <c r="K31" s="89"/>
      <c r="L31" s="20" t="s">
        <v>110</v>
      </c>
      <c r="M31" s="90">
        <f>H22</f>
        <v>20.819399999999998</v>
      </c>
      <c r="N31" s="90"/>
      <c r="AMI31"/>
      <c r="AMJ31"/>
    </row>
    <row r="32" spans="1:1024" ht="27.75" customHeight="1">
      <c r="A32" s="80"/>
      <c r="B32" s="82"/>
      <c r="C32" s="84"/>
      <c r="D32" s="85"/>
      <c r="E32" s="85"/>
      <c r="F32" s="85"/>
      <c r="G32" s="85"/>
      <c r="H32" s="88"/>
      <c r="I32" s="24"/>
      <c r="J32" s="91"/>
      <c r="K32" s="92"/>
      <c r="L32" s="93"/>
      <c r="M32" s="66">
        <f>M31</f>
        <v>20.819399999999998</v>
      </c>
      <c r="N32" s="66"/>
      <c r="AMI32"/>
      <c r="AMJ32"/>
    </row>
    <row r="33" spans="1:1024" ht="36" customHeight="1">
      <c r="A33" s="80">
        <v>3</v>
      </c>
      <c r="B33" s="81" t="str">
        <f>B23</f>
        <v>МОРФИН</v>
      </c>
      <c r="C33" s="83" t="str">
        <f>C23</f>
        <v xml:space="preserve"> РАСТВОР ДЛЯ ИНЪЕКЦИЙ ; дозировка: 10 мг/мл 1 мл*</v>
      </c>
      <c r="D33" s="85">
        <v>5</v>
      </c>
      <c r="E33" s="85"/>
      <c r="F33" s="85"/>
      <c r="G33" s="85"/>
      <c r="H33" s="87" t="str">
        <f t="shared" ref="H33" si="10">D24</f>
        <v>мл</v>
      </c>
      <c r="I33" s="52">
        <f>D33*E23</f>
        <v>50</v>
      </c>
      <c r="J33" s="89">
        <f>G23</f>
        <v>225.7962</v>
      </c>
      <c r="K33" s="89"/>
      <c r="L33" s="20" t="s">
        <v>110</v>
      </c>
      <c r="M33" s="90">
        <f>H23</f>
        <v>22.579619999999998</v>
      </c>
      <c r="N33" s="90"/>
      <c r="AMI33"/>
      <c r="AMJ33"/>
    </row>
    <row r="34" spans="1:1024" ht="36" customHeight="1">
      <c r="A34" s="80"/>
      <c r="B34" s="82"/>
      <c r="C34" s="84"/>
      <c r="D34" s="85"/>
      <c r="E34" s="85"/>
      <c r="F34" s="85"/>
      <c r="G34" s="85"/>
      <c r="H34" s="88"/>
      <c r="I34" s="24"/>
      <c r="J34" s="91"/>
      <c r="K34" s="92"/>
      <c r="L34" s="93"/>
      <c r="M34" s="66">
        <f>M33</f>
        <v>22.579619999999998</v>
      </c>
      <c r="N34" s="66"/>
      <c r="AMI34"/>
      <c r="AMJ34"/>
    </row>
    <row r="35" spans="1:1024" ht="36" customHeight="1">
      <c r="A35" s="80">
        <v>4</v>
      </c>
      <c r="B35" s="81" t="str">
        <f>B24</f>
        <v>КЕТАМИН</v>
      </c>
      <c r="C35" s="83" t="str">
        <f>C24</f>
        <v>РАСТВОР ДЛЯ ВНУТРИВЕННОГО И ВНУТРИМЫШЕЧНОГО ВВЕДЕНИЯ ; дозировка: 50 мг/мл, 2 мл*</v>
      </c>
      <c r="D35" s="85">
        <v>6</v>
      </c>
      <c r="E35" s="85"/>
      <c r="F35" s="85"/>
      <c r="G35" s="85"/>
      <c r="H35" s="87" t="s">
        <v>54</v>
      </c>
      <c r="I35" s="52" t="s">
        <v>63</v>
      </c>
      <c r="J35" s="89">
        <f>G24</f>
        <v>151.3544</v>
      </c>
      <c r="K35" s="89"/>
      <c r="L35" s="20" t="s">
        <v>109</v>
      </c>
      <c r="M35" s="90">
        <f>H24</f>
        <v>15.135439999999999</v>
      </c>
      <c r="N35" s="90"/>
      <c r="AMI35"/>
      <c r="AMJ35"/>
    </row>
    <row r="36" spans="1:1024" ht="36" customHeight="1">
      <c r="A36" s="80"/>
      <c r="B36" s="82"/>
      <c r="C36" s="84"/>
      <c r="D36" s="85"/>
      <c r="E36" s="85"/>
      <c r="F36" s="85"/>
      <c r="G36" s="85"/>
      <c r="H36" s="88"/>
      <c r="I36" s="24"/>
      <c r="J36" s="91"/>
      <c r="K36" s="92"/>
      <c r="L36" s="93"/>
      <c r="M36" s="66">
        <f>M35</f>
        <v>15.135439999999999</v>
      </c>
      <c r="N36" s="66"/>
      <c r="AMI36"/>
      <c r="AMJ36"/>
    </row>
    <row r="37" spans="1:1024" ht="30" customHeight="1">
      <c r="A37" s="80">
        <v>5</v>
      </c>
      <c r="B37" s="81" t="str">
        <f>B25</f>
        <v>ДИАЗЕПАМ</v>
      </c>
      <c r="C37" s="83" t="str">
        <f>C25</f>
        <v>РАСТВОР ДЛЯ ИНЪЕКЦИЙ ; дозировка: 5 мг/мл, 2 мл*</v>
      </c>
      <c r="D37" s="85">
        <v>60</v>
      </c>
      <c r="E37" s="85"/>
      <c r="F37" s="85"/>
      <c r="G37" s="85"/>
      <c r="H37" s="87" t="s">
        <v>54</v>
      </c>
      <c r="I37" s="39" t="s">
        <v>63</v>
      </c>
      <c r="J37" s="89">
        <v>48.308999999999997</v>
      </c>
      <c r="K37" s="89"/>
      <c r="L37" s="20" t="s">
        <v>109</v>
      </c>
      <c r="M37" s="90">
        <f>J37/E25</f>
        <v>4.8308999999999997</v>
      </c>
      <c r="N37" s="90"/>
      <c r="AMI37"/>
      <c r="AMJ37"/>
    </row>
    <row r="38" spans="1:1024" ht="30" customHeight="1">
      <c r="A38" s="80"/>
      <c r="B38" s="82"/>
      <c r="C38" s="84"/>
      <c r="D38" s="85"/>
      <c r="E38" s="85"/>
      <c r="F38" s="85"/>
      <c r="G38" s="85"/>
      <c r="H38" s="88"/>
      <c r="I38" s="24"/>
      <c r="J38" s="91"/>
      <c r="K38" s="92"/>
      <c r="L38" s="93"/>
      <c r="M38" s="66">
        <f>M37</f>
        <v>4.8308999999999997</v>
      </c>
      <c r="N38" s="66"/>
      <c r="AMI38"/>
      <c r="AMJ38"/>
    </row>
    <row r="39" spans="1:1024" ht="14.25" customHeight="1"/>
    <row r="40" spans="1:1024">
      <c r="A40" s="37" t="s">
        <v>59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</row>
    <row r="41" spans="1:1024" ht="206.25" customHeight="1">
      <c r="A41" s="5" t="s">
        <v>0</v>
      </c>
      <c r="B41" s="5" t="s">
        <v>7</v>
      </c>
      <c r="C41" s="5" t="str">
        <f>C19</f>
        <v>Дозировка, лекарственная форма</v>
      </c>
      <c r="D41" s="122" t="s">
        <v>9</v>
      </c>
      <c r="E41" s="122"/>
      <c r="F41" s="122" t="s">
        <v>18</v>
      </c>
      <c r="G41" s="122"/>
      <c r="H41" s="122" t="s">
        <v>19</v>
      </c>
      <c r="I41" s="122"/>
      <c r="J41" s="122" t="s">
        <v>20</v>
      </c>
      <c r="K41" s="122"/>
      <c r="L41" s="5" t="s">
        <v>21</v>
      </c>
      <c r="M41" s="5" t="s">
        <v>22</v>
      </c>
      <c r="N41" s="5" t="s">
        <v>23</v>
      </c>
    </row>
    <row r="42" spans="1:1024" ht="49.5" customHeight="1">
      <c r="A42" s="35">
        <f>A21</f>
        <v>1</v>
      </c>
      <c r="B42" s="21" t="str">
        <f>B21</f>
        <v>ФЕНТАНИЛ</v>
      </c>
      <c r="C42" s="6" t="str">
        <f>C21</f>
        <v xml:space="preserve"> РАСТВОР ДЛЯ ВНУТРИВЕННОГО И ВНУТРИМЫШЕЧНОГО ВВЕДЕНИЯ ; дозировка: 0.05 мг/мл, 2 мл*</v>
      </c>
      <c r="D42" s="123" t="str">
        <f>D21</f>
        <v>мл</v>
      </c>
      <c r="E42" s="123"/>
      <c r="F42" s="124">
        <f>Q21</f>
        <v>49</v>
      </c>
      <c r="G42" s="124"/>
      <c r="H42" s="125">
        <f>M6</f>
        <v>8.7424999999999997</v>
      </c>
      <c r="I42" s="125"/>
      <c r="J42" s="126">
        <f>M30</f>
        <v>8.7397799999999997</v>
      </c>
      <c r="K42" s="126"/>
      <c r="L42" s="61">
        <f>M21</f>
        <v>8.7397799999999997</v>
      </c>
      <c r="M42" s="62"/>
      <c r="N42" s="63">
        <f>L42</f>
        <v>8.7397799999999997</v>
      </c>
      <c r="O42" s="26"/>
    </row>
    <row r="43" spans="1:1024" ht="49.5" customHeight="1">
      <c r="A43" s="35">
        <f t="shared" ref="A43:A46" si="11">A22</f>
        <v>2</v>
      </c>
      <c r="B43" s="54" t="str">
        <f t="shared" ref="B43:D46" si="12">B22</f>
        <v>ТРИМЕПЕРИДИН</v>
      </c>
      <c r="C43" s="6" t="str">
        <f t="shared" si="12"/>
        <v xml:space="preserve">РАСТВОР ДЛЯ ИНЪЕКЦИЙ ; дозировка: 10 мг/мл 1 мл* </v>
      </c>
      <c r="D43" s="123" t="str">
        <f t="shared" si="12"/>
        <v>мл</v>
      </c>
      <c r="E43" s="123"/>
      <c r="F43" s="124">
        <f t="shared" ref="F43:F45" si="13">Q22</f>
        <v>49</v>
      </c>
      <c r="G43" s="124"/>
      <c r="H43" s="125">
        <f>M9</f>
        <v>21.73</v>
      </c>
      <c r="I43" s="125"/>
      <c r="J43" s="126">
        <f>M32</f>
        <v>20.819399999999998</v>
      </c>
      <c r="K43" s="126"/>
      <c r="L43" s="61">
        <f t="shared" ref="L43:L46" si="14">M22</f>
        <v>20.819399999999998</v>
      </c>
      <c r="M43" s="62"/>
      <c r="N43" s="63">
        <f t="shared" ref="N43" si="15">L43</f>
        <v>20.819399999999998</v>
      </c>
      <c r="O43" s="26"/>
    </row>
    <row r="44" spans="1:1024" ht="49.5" customHeight="1">
      <c r="A44" s="35">
        <f t="shared" si="11"/>
        <v>3</v>
      </c>
      <c r="B44" s="54" t="str">
        <f t="shared" si="12"/>
        <v>МОРФИН</v>
      </c>
      <c r="C44" s="6" t="str">
        <f t="shared" si="12"/>
        <v xml:space="preserve"> РАСТВОР ДЛЯ ИНЪЕКЦИЙ ; дозировка: 10 мг/мл 1 мл*</v>
      </c>
      <c r="D44" s="123" t="str">
        <f t="shared" si="12"/>
        <v>мл</v>
      </c>
      <c r="E44" s="123"/>
      <c r="F44" s="124">
        <f t="shared" si="13"/>
        <v>49</v>
      </c>
      <c r="G44" s="124"/>
      <c r="H44" s="125">
        <f>M11</f>
        <v>22.583000000000002</v>
      </c>
      <c r="I44" s="125"/>
      <c r="J44" s="126">
        <f>M34</f>
        <v>22.579619999999998</v>
      </c>
      <c r="K44" s="126"/>
      <c r="L44" s="61">
        <f t="shared" si="14"/>
        <v>22.579619999999998</v>
      </c>
      <c r="M44" s="62"/>
      <c r="N44" s="63">
        <f>L44</f>
        <v>22.579619999999998</v>
      </c>
      <c r="O44" s="26"/>
    </row>
    <row r="45" spans="1:1024" ht="49.5" customHeight="1">
      <c r="A45" s="35">
        <f t="shared" si="11"/>
        <v>4</v>
      </c>
      <c r="B45" s="54" t="str">
        <f t="shared" si="12"/>
        <v>КЕТАМИН</v>
      </c>
      <c r="C45" s="6" t="str">
        <f t="shared" si="12"/>
        <v>РАСТВОР ДЛЯ ВНУТРИВЕННОГО И ВНУТРИМЫШЕЧНОГО ВВЕДЕНИЯ ; дозировка: 50 мг/мл, 2 мл*</v>
      </c>
      <c r="D45" s="123" t="str">
        <f t="shared" si="12"/>
        <v>мл</v>
      </c>
      <c r="E45" s="123"/>
      <c r="F45" s="124">
        <f t="shared" si="13"/>
        <v>49</v>
      </c>
      <c r="G45" s="124"/>
      <c r="H45" s="125">
        <f>M13</f>
        <v>15.840999999999999</v>
      </c>
      <c r="I45" s="125"/>
      <c r="J45" s="126">
        <f>M36</f>
        <v>15.135439999999999</v>
      </c>
      <c r="K45" s="126"/>
      <c r="L45" s="61">
        <f t="shared" si="14"/>
        <v>15.135439999999999</v>
      </c>
      <c r="M45" s="62"/>
      <c r="N45" s="63">
        <f>L45</f>
        <v>15.135439999999999</v>
      </c>
      <c r="O45" s="26"/>
    </row>
    <row r="46" spans="1:1024" ht="49.5" customHeight="1">
      <c r="A46" s="35">
        <f t="shared" si="11"/>
        <v>5</v>
      </c>
      <c r="B46" s="54" t="str">
        <f t="shared" si="12"/>
        <v>ДИАЗЕПАМ</v>
      </c>
      <c r="C46" s="6" t="str">
        <f t="shared" si="12"/>
        <v>РАСТВОР ДЛЯ ИНЪЕКЦИЙ ; дозировка: 5 мг/мл, 2 мл*</v>
      </c>
      <c r="D46" s="123" t="str">
        <f t="shared" si="12"/>
        <v>мл</v>
      </c>
      <c r="E46" s="123"/>
      <c r="F46" s="124">
        <f>Q25</f>
        <v>50</v>
      </c>
      <c r="G46" s="124"/>
      <c r="H46" s="125">
        <f>M17</f>
        <v>4.9090000000000007</v>
      </c>
      <c r="I46" s="125"/>
      <c r="J46" s="126">
        <f>M38</f>
        <v>4.8308999999999997</v>
      </c>
      <c r="K46" s="126"/>
      <c r="L46" s="61">
        <f t="shared" si="14"/>
        <v>5.0587800000000005</v>
      </c>
      <c r="M46" s="62"/>
      <c r="N46" s="63">
        <f>L46</f>
        <v>5.0587800000000005</v>
      </c>
      <c r="O46" s="26"/>
    </row>
    <row r="48" spans="1:1024" ht="45" customHeight="1">
      <c r="A48" s="127" t="s">
        <v>58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</row>
    <row r="49" spans="1:1024">
      <c r="A49" s="7"/>
      <c r="B49" s="8" t="s">
        <v>24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024">
      <c r="A50" s="7"/>
      <c r="B50" s="9" t="s">
        <v>25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024" ht="128.25" customHeight="1">
      <c r="A51" s="128" t="s">
        <v>26</v>
      </c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</row>
    <row r="52" spans="1:1024" ht="113.25" customHeight="1">
      <c r="A52" s="5" t="s">
        <v>0</v>
      </c>
      <c r="B52" s="5" t="s">
        <v>7</v>
      </c>
      <c r="C52" s="5" t="str">
        <f>C19</f>
        <v>Дозировка, лекарственная форма</v>
      </c>
      <c r="D52" s="129" t="s">
        <v>9</v>
      </c>
      <c r="E52" s="130"/>
      <c r="F52" s="129" t="str">
        <f>F19</f>
        <v>Кол-во в упаковках</v>
      </c>
      <c r="G52" s="130"/>
      <c r="H52" s="16" t="s">
        <v>39</v>
      </c>
      <c r="I52" s="41" t="s">
        <v>64</v>
      </c>
      <c r="J52" s="41" t="s">
        <v>27</v>
      </c>
      <c r="K52" s="41" t="s">
        <v>65</v>
      </c>
      <c r="L52" s="41" t="s">
        <v>28</v>
      </c>
      <c r="M52" s="122" t="s">
        <v>29</v>
      </c>
      <c r="N52" s="122"/>
      <c r="O52" s="31" t="s">
        <v>18</v>
      </c>
      <c r="AMJ52"/>
    </row>
    <row r="53" spans="1:1024" ht="70.5" customHeight="1">
      <c r="A53" s="35">
        <f>A21</f>
        <v>1</v>
      </c>
      <c r="B53" s="21" t="str">
        <f>B21</f>
        <v>ФЕНТАНИЛ</v>
      </c>
      <c r="C53" s="10" t="str">
        <f>C21</f>
        <v xml:space="preserve"> РАСТВОР ДЛЯ ВНУТРИВЕННОГО И ВНУТРИМЫШЕЧНОГО ВВЕДЕНИЯ ; дозировка: 0.05 мг/мл, 2 мл*</v>
      </c>
      <c r="D53" s="110" t="str">
        <f>D21</f>
        <v>мл</v>
      </c>
      <c r="E53" s="111"/>
      <c r="F53" s="110">
        <f>F21</f>
        <v>360</v>
      </c>
      <c r="G53" s="111"/>
      <c r="H53" s="11">
        <f>R21</f>
        <v>7200</v>
      </c>
      <c r="I53" s="58">
        <f>G21</f>
        <v>174.79560000000001</v>
      </c>
      <c r="J53" s="46">
        <f>H21</f>
        <v>8.7397799999999997</v>
      </c>
      <c r="K53" s="40">
        <v>286.49</v>
      </c>
      <c r="L53" s="64">
        <v>14.3245</v>
      </c>
      <c r="M53" s="104">
        <f>K53*F53</f>
        <v>103136.40000000001</v>
      </c>
      <c r="N53" s="104"/>
      <c r="O53" s="32">
        <f>Q21</f>
        <v>49</v>
      </c>
      <c r="P53" s="65"/>
      <c r="AMJ53"/>
    </row>
    <row r="54" spans="1:1024" ht="61.5" customHeight="1">
      <c r="A54" s="35">
        <f t="shared" ref="A54:D57" si="16">A22</f>
        <v>2</v>
      </c>
      <c r="B54" s="54" t="str">
        <f t="shared" si="16"/>
        <v>ТРИМЕПЕРИДИН</v>
      </c>
      <c r="C54" s="10" t="str">
        <f t="shared" si="16"/>
        <v xml:space="preserve">РАСТВОР ДЛЯ ИНЪЕКЦИЙ ; дозировка: 10 мг/мл 1 мл* </v>
      </c>
      <c r="D54" s="110" t="str">
        <f t="shared" si="16"/>
        <v>мл</v>
      </c>
      <c r="E54" s="111"/>
      <c r="F54" s="110">
        <f t="shared" ref="F54:F57" si="17">F22</f>
        <v>4</v>
      </c>
      <c r="G54" s="111"/>
      <c r="H54" s="11">
        <f t="shared" ref="H54:H57" si="18">R22</f>
        <v>40</v>
      </c>
      <c r="I54" s="58">
        <f t="shared" ref="I54:I56" si="19">G22</f>
        <v>208.19399999999999</v>
      </c>
      <c r="J54" s="46">
        <f t="shared" ref="J54:J56" si="20">H22</f>
        <v>20.819399999999998</v>
      </c>
      <c r="K54" s="51">
        <v>341.23</v>
      </c>
      <c r="L54" s="64">
        <v>34.122900000000001</v>
      </c>
      <c r="M54" s="104">
        <f t="shared" ref="M54:M57" si="21">K54*F54</f>
        <v>1364.92</v>
      </c>
      <c r="N54" s="104"/>
      <c r="O54" s="50">
        <f>Q22</f>
        <v>49</v>
      </c>
      <c r="P54" s="65"/>
      <c r="AMJ54"/>
    </row>
    <row r="55" spans="1:1024" ht="60" customHeight="1">
      <c r="A55" s="35">
        <f t="shared" si="16"/>
        <v>3</v>
      </c>
      <c r="B55" s="54" t="str">
        <f t="shared" si="16"/>
        <v>МОРФИН</v>
      </c>
      <c r="C55" s="10" t="str">
        <f t="shared" si="16"/>
        <v xml:space="preserve"> РАСТВОР ДЛЯ ИНЪЕКЦИЙ ; дозировка: 10 мг/мл 1 мл*</v>
      </c>
      <c r="D55" s="110" t="str">
        <f t="shared" si="16"/>
        <v>мл</v>
      </c>
      <c r="E55" s="111"/>
      <c r="F55" s="110">
        <f t="shared" si="17"/>
        <v>5</v>
      </c>
      <c r="G55" s="111"/>
      <c r="H55" s="11">
        <f t="shared" si="18"/>
        <v>50</v>
      </c>
      <c r="I55" s="58">
        <f t="shared" si="19"/>
        <v>225.7962</v>
      </c>
      <c r="J55" s="46">
        <f t="shared" si="20"/>
        <v>22.579619999999998</v>
      </c>
      <c r="K55" s="53">
        <v>370.08</v>
      </c>
      <c r="L55" s="64">
        <v>37.007899999999999</v>
      </c>
      <c r="M55" s="104">
        <f t="shared" ref="M55:M56" si="22">K55*F55</f>
        <v>1850.3999999999999</v>
      </c>
      <c r="N55" s="104"/>
      <c r="O55" s="55">
        <f t="shared" ref="O55:O56" si="23">Q23</f>
        <v>49</v>
      </c>
      <c r="P55" s="65"/>
      <c r="AMJ55"/>
    </row>
    <row r="56" spans="1:1024" ht="74.25" customHeight="1">
      <c r="A56" s="35">
        <f t="shared" si="16"/>
        <v>4</v>
      </c>
      <c r="B56" s="54" t="str">
        <f t="shared" si="16"/>
        <v>КЕТАМИН</v>
      </c>
      <c r="C56" s="10" t="str">
        <f t="shared" si="16"/>
        <v>РАСТВОР ДЛЯ ВНУТРИВЕННОГО И ВНУТРИМЫШЕЧНОГО ВВЕДЕНИЯ ; дозировка: 50 мг/мл, 2 мл*</v>
      </c>
      <c r="D56" s="110" t="str">
        <f t="shared" si="16"/>
        <v>мл</v>
      </c>
      <c r="E56" s="111"/>
      <c r="F56" s="110">
        <f t="shared" si="17"/>
        <v>2</v>
      </c>
      <c r="G56" s="111"/>
      <c r="H56" s="11">
        <f t="shared" si="18"/>
        <v>20</v>
      </c>
      <c r="I56" s="58">
        <f t="shared" si="19"/>
        <v>151.3544</v>
      </c>
      <c r="J56" s="46">
        <f t="shared" si="20"/>
        <v>15.135439999999999</v>
      </c>
      <c r="K56" s="53">
        <v>248.07</v>
      </c>
      <c r="L56" s="64">
        <v>24.806899999999999</v>
      </c>
      <c r="M56" s="104">
        <f t="shared" si="22"/>
        <v>496.14</v>
      </c>
      <c r="N56" s="104"/>
      <c r="O56" s="55">
        <f t="shared" si="23"/>
        <v>49</v>
      </c>
      <c r="P56" s="65"/>
      <c r="AMJ56"/>
    </row>
    <row r="57" spans="1:1024" ht="48" customHeight="1">
      <c r="A57" s="35">
        <f t="shared" si="16"/>
        <v>5</v>
      </c>
      <c r="B57" s="49" t="str">
        <f t="shared" ref="B57:D57" si="24">B25</f>
        <v>ДИАЗЕПАМ</v>
      </c>
      <c r="C57" s="10" t="str">
        <f t="shared" si="24"/>
        <v>РАСТВОР ДЛЯ ИНЪЕКЦИЙ ; дозировка: 5 мг/мл, 2 мл*</v>
      </c>
      <c r="D57" s="110" t="str">
        <f t="shared" si="24"/>
        <v>мл</v>
      </c>
      <c r="E57" s="111"/>
      <c r="F57" s="110">
        <f t="shared" si="17"/>
        <v>160</v>
      </c>
      <c r="G57" s="111"/>
      <c r="H57" s="11">
        <f t="shared" si="18"/>
        <v>1600</v>
      </c>
      <c r="I57" s="58">
        <f>J57*E25</f>
        <v>50.587800000000001</v>
      </c>
      <c r="J57" s="46">
        <f>N46</f>
        <v>5.0587800000000005</v>
      </c>
      <c r="K57" s="51">
        <v>83.47</v>
      </c>
      <c r="L57" s="64">
        <v>8.3469999999999995</v>
      </c>
      <c r="M57" s="104">
        <f t="shared" si="21"/>
        <v>13355.2</v>
      </c>
      <c r="N57" s="104"/>
      <c r="O57" s="50">
        <f t="shared" ref="O57" si="25">Q25</f>
        <v>50</v>
      </c>
      <c r="P57" s="65"/>
      <c r="AMJ57"/>
    </row>
    <row r="58" spans="1:1024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107">
        <f>SUM(M53:N57)</f>
        <v>120203.06</v>
      </c>
      <c r="N58" s="107"/>
    </row>
    <row r="59" spans="1:1024" ht="28.5" customHeight="1">
      <c r="A59" s="105" t="s">
        <v>114</v>
      </c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</row>
    <row r="60" spans="1:1024" ht="12.75" customHeight="1">
      <c r="B60" s="108" t="str">
        <f>A26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</row>
    <row r="61" spans="1:1024" ht="13.5" customHeight="1">
      <c r="B61" s="108" t="s">
        <v>113</v>
      </c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</row>
    <row r="62" spans="1:1024">
      <c r="B62" s="27" t="s">
        <v>47</v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13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</row>
    <row r="63" spans="1:1024">
      <c r="B63" s="28" t="s">
        <v>30</v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13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</row>
    <row r="64" spans="1:1024" ht="26.25" customHeight="1">
      <c r="B64" s="102" t="s">
        <v>31</v>
      </c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3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</row>
    <row r="65" spans="2:36">
      <c r="B65" s="28" t="s">
        <v>32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13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</row>
    <row r="66" spans="2:36">
      <c r="B66" s="29" t="s">
        <v>111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13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</row>
    <row r="67" spans="2:36">
      <c r="B67" s="28" t="s">
        <v>33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13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</row>
    <row r="68" spans="2:36">
      <c r="B68" s="28" t="s">
        <v>34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13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</row>
    <row r="69" spans="2:36">
      <c r="B69" s="28" t="s">
        <v>48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13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</row>
    <row r="70" spans="2:36">
      <c r="B70" s="28" t="s">
        <v>112</v>
      </c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13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</row>
    <row r="71" spans="2:36" ht="27" customHeight="1">
      <c r="B71" s="102" t="s">
        <v>60</v>
      </c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3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</row>
    <row r="72" spans="2:36">
      <c r="B72" s="28" t="s">
        <v>35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13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</row>
    <row r="73" spans="2:36">
      <c r="B73" s="28" t="s">
        <v>49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13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</row>
    <row r="74" spans="2:36">
      <c r="B74" s="28" t="s">
        <v>36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13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</row>
    <row r="75" spans="2:36" ht="27" customHeight="1">
      <c r="B75" s="102" t="s">
        <v>37</v>
      </c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3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</row>
    <row r="76" spans="2:36" ht="26.25" customHeight="1">
      <c r="B76" s="102" t="s">
        <v>38</v>
      </c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3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</row>
    <row r="77" spans="2:36" ht="23.25" customHeight="1">
      <c r="B77" s="102" t="s">
        <v>50</v>
      </c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3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</row>
    <row r="78" spans="2:36">
      <c r="B78" s="28" t="s">
        <v>51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13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</row>
    <row r="79" spans="2:36">
      <c r="B79" s="28" t="s">
        <v>52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13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</row>
    <row r="80" spans="2:36">
      <c r="B80" s="12"/>
    </row>
    <row r="81" spans="2:3">
      <c r="B81" s="1" t="s">
        <v>53</v>
      </c>
      <c r="C81" s="15"/>
    </row>
    <row r="83" spans="2:3">
      <c r="C83" s="15"/>
    </row>
  </sheetData>
  <mergeCells count="198">
    <mergeCell ref="F43:G43"/>
    <mergeCell ref="A7:A9"/>
    <mergeCell ref="B7:C7"/>
    <mergeCell ref="D7:H7"/>
    <mergeCell ref="I7:J7"/>
    <mergeCell ref="K7:L7"/>
    <mergeCell ref="M7:N7"/>
    <mergeCell ref="B9:J9"/>
    <mergeCell ref="K9:L9"/>
    <mergeCell ref="M9:N9"/>
    <mergeCell ref="H43:I43"/>
    <mergeCell ref="J43:K43"/>
    <mergeCell ref="M37:N37"/>
    <mergeCell ref="A29:A30"/>
    <mergeCell ref="M22:N22"/>
    <mergeCell ref="A31:A32"/>
    <mergeCell ref="B31:B32"/>
    <mergeCell ref="H41:I41"/>
    <mergeCell ref="J41:K41"/>
    <mergeCell ref="J38:L38"/>
    <mergeCell ref="M28:N28"/>
    <mergeCell ref="M21:N21"/>
    <mergeCell ref="A27:O27"/>
    <mergeCell ref="D28:G28"/>
    <mergeCell ref="J44:K44"/>
    <mergeCell ref="D45:E45"/>
    <mergeCell ref="F45:G45"/>
    <mergeCell ref="H45:I45"/>
    <mergeCell ref="J45:K45"/>
    <mergeCell ref="D43:E43"/>
    <mergeCell ref="A1:N1"/>
    <mergeCell ref="A2:N2"/>
    <mergeCell ref="B3:C3"/>
    <mergeCell ref="D3:H3"/>
    <mergeCell ref="I3:J3"/>
    <mergeCell ref="K3:L3"/>
    <mergeCell ref="M3:N3"/>
    <mergeCell ref="K4:L4"/>
    <mergeCell ref="K17:L17"/>
    <mergeCell ref="M4:N4"/>
    <mergeCell ref="A4:A6"/>
    <mergeCell ref="A14:A17"/>
    <mergeCell ref="B4:C4"/>
    <mergeCell ref="D4:H4"/>
    <mergeCell ref="I4:J4"/>
    <mergeCell ref="B15:C15"/>
    <mergeCell ref="M17:N17"/>
    <mergeCell ref="B17:J17"/>
    <mergeCell ref="J28:K28"/>
    <mergeCell ref="M25:N25"/>
    <mergeCell ref="M52:N52"/>
    <mergeCell ref="F41:G41"/>
    <mergeCell ref="D42:E42"/>
    <mergeCell ref="F42:G42"/>
    <mergeCell ref="H42:I42"/>
    <mergeCell ref="D41:E41"/>
    <mergeCell ref="J42:K42"/>
    <mergeCell ref="A48:N48"/>
    <mergeCell ref="A51:N51"/>
    <mergeCell ref="D46:E46"/>
    <mergeCell ref="F46:G46"/>
    <mergeCell ref="H46:I46"/>
    <mergeCell ref="J46:K46"/>
    <mergeCell ref="D52:E52"/>
    <mergeCell ref="F52:G52"/>
    <mergeCell ref="D44:E44"/>
    <mergeCell ref="F44:G44"/>
    <mergeCell ref="H44:I44"/>
    <mergeCell ref="D37:G37"/>
    <mergeCell ref="H37:H38"/>
    <mergeCell ref="J37:K37"/>
    <mergeCell ref="C31:C32"/>
    <mergeCell ref="D31:G31"/>
    <mergeCell ref="H31:H32"/>
    <mergeCell ref="J31:K31"/>
    <mergeCell ref="M38:N38"/>
    <mergeCell ref="D36:G36"/>
    <mergeCell ref="J36:L36"/>
    <mergeCell ref="M36:N36"/>
    <mergeCell ref="C35:C36"/>
    <mergeCell ref="D35:G35"/>
    <mergeCell ref="H35:H36"/>
    <mergeCell ref="J35:K35"/>
    <mergeCell ref="M35:N35"/>
    <mergeCell ref="M31:N31"/>
    <mergeCell ref="D32:G32"/>
    <mergeCell ref="J32:L32"/>
    <mergeCell ref="M32:N32"/>
    <mergeCell ref="R19:R20"/>
    <mergeCell ref="P19:P20"/>
    <mergeCell ref="D29:G29"/>
    <mergeCell ref="J29:K29"/>
    <mergeCell ref="M29:N29"/>
    <mergeCell ref="A26:O26"/>
    <mergeCell ref="B29:B30"/>
    <mergeCell ref="C29:C30"/>
    <mergeCell ref="H29:H30"/>
    <mergeCell ref="J30:L30"/>
    <mergeCell ref="D30:G30"/>
    <mergeCell ref="M30:N30"/>
    <mergeCell ref="A19:A20"/>
    <mergeCell ref="B19:B20"/>
    <mergeCell ref="C19:C20"/>
    <mergeCell ref="D19:D20"/>
    <mergeCell ref="Q19:Q20"/>
    <mergeCell ref="E19:E20"/>
    <mergeCell ref="F19:F20"/>
    <mergeCell ref="O19:O20"/>
    <mergeCell ref="G19:H19"/>
    <mergeCell ref="M19:N20"/>
    <mergeCell ref="I19:J19"/>
    <mergeCell ref="K19:L19"/>
    <mergeCell ref="B77:O77"/>
    <mergeCell ref="M53:N53"/>
    <mergeCell ref="B64:O64"/>
    <mergeCell ref="B71:O71"/>
    <mergeCell ref="B76:O76"/>
    <mergeCell ref="B75:O75"/>
    <mergeCell ref="A59:O59"/>
    <mergeCell ref="M58:N58"/>
    <mergeCell ref="B60:O60"/>
    <mergeCell ref="M57:N57"/>
    <mergeCell ref="D53:E53"/>
    <mergeCell ref="D57:E57"/>
    <mergeCell ref="F53:G53"/>
    <mergeCell ref="F57:G57"/>
    <mergeCell ref="D54:E54"/>
    <mergeCell ref="F54:G54"/>
    <mergeCell ref="D55:E55"/>
    <mergeCell ref="F55:G55"/>
    <mergeCell ref="M55:N55"/>
    <mergeCell ref="D56:E56"/>
    <mergeCell ref="F56:G56"/>
    <mergeCell ref="M56:N56"/>
    <mergeCell ref="B61:O61"/>
    <mergeCell ref="M54:N54"/>
    <mergeCell ref="D12:H12"/>
    <mergeCell ref="I12:J12"/>
    <mergeCell ref="K12:L12"/>
    <mergeCell ref="M12:N12"/>
    <mergeCell ref="K13:L13"/>
    <mergeCell ref="M13:N13"/>
    <mergeCell ref="B13:J13"/>
    <mergeCell ref="D15:H15"/>
    <mergeCell ref="I15:J15"/>
    <mergeCell ref="K15:L15"/>
    <mergeCell ref="M15:N15"/>
    <mergeCell ref="B14:C14"/>
    <mergeCell ref="D14:H14"/>
    <mergeCell ref="I14:J14"/>
    <mergeCell ref="K14:L14"/>
    <mergeCell ref="M14:N14"/>
    <mergeCell ref="B12:C12"/>
    <mergeCell ref="B16:C16"/>
    <mergeCell ref="D16:H16"/>
    <mergeCell ref="I16:J16"/>
    <mergeCell ref="K16:L16"/>
    <mergeCell ref="M16:N16"/>
    <mergeCell ref="A18:O18"/>
    <mergeCell ref="A37:A38"/>
    <mergeCell ref="B37:B38"/>
    <mergeCell ref="C37:C38"/>
    <mergeCell ref="D38:G38"/>
    <mergeCell ref="M23:N23"/>
    <mergeCell ref="M24:N24"/>
    <mergeCell ref="A33:A34"/>
    <mergeCell ref="B33:B34"/>
    <mergeCell ref="C33:C34"/>
    <mergeCell ref="D33:G33"/>
    <mergeCell ref="H33:H34"/>
    <mergeCell ref="J33:K33"/>
    <mergeCell ref="M33:N33"/>
    <mergeCell ref="D34:G34"/>
    <mergeCell ref="J34:L34"/>
    <mergeCell ref="M34:N34"/>
    <mergeCell ref="A35:A36"/>
    <mergeCell ref="B35:B36"/>
    <mergeCell ref="M11:N11"/>
    <mergeCell ref="B11:J11"/>
    <mergeCell ref="B8:C8"/>
    <mergeCell ref="D8:H8"/>
    <mergeCell ref="I8:J8"/>
    <mergeCell ref="K8:L8"/>
    <mergeCell ref="M8:N8"/>
    <mergeCell ref="B5:C5"/>
    <mergeCell ref="D5:H5"/>
    <mergeCell ref="I5:J5"/>
    <mergeCell ref="K5:L5"/>
    <mergeCell ref="M5:N5"/>
    <mergeCell ref="B6:J6"/>
    <mergeCell ref="K6:L6"/>
    <mergeCell ref="M6:N6"/>
    <mergeCell ref="B10:C10"/>
    <mergeCell ref="D10:H10"/>
    <mergeCell ref="I10:J10"/>
    <mergeCell ref="K10:L10"/>
    <mergeCell ref="M10:N10"/>
    <mergeCell ref="K11:L11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2024-02-13T07:49:29Z</cp:lastPrinted>
  <dcterms:created xsi:type="dcterms:W3CDTF">2006-09-16T00:00:00Z</dcterms:created>
  <dcterms:modified xsi:type="dcterms:W3CDTF">2024-02-13T07:50:28Z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