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gz3\Desktop\КУЗЬМИЧ 4\"/>
    </mc:Choice>
  </mc:AlternateContent>
  <bookViews>
    <workbookView xWindow="0" yWindow="0" windowWidth="28800" windowHeight="12345"/>
  </bookViews>
  <sheets>
    <sheet name="Расчет цены" sheetId="2" r:id="rId1"/>
  </sheets>
  <definedNames>
    <definedName name="OLE_LINK10" localSheetId="0">'Расчет цены'!#REF!</definedName>
    <definedName name="OLE_LINK107" localSheetId="0">'Расчет цены'!#REF!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8" i="2" l="1"/>
  <c r="M9" i="2" l="1"/>
  <c r="N8" i="2" l="1"/>
  <c r="J8" i="2"/>
  <c r="K8" i="2" s="1"/>
  <c r="L8" i="2" l="1"/>
</calcChain>
</file>

<file path=xl/sharedStrings.xml><?xml version="1.0" encoding="utf-8"?>
<sst xmlns="http://schemas.openxmlformats.org/spreadsheetml/2006/main" count="26" uniqueCount="25">
  <si>
    <t>Расчет начальной (максимальной) цены договора</t>
  </si>
  <si>
    <t>Количество</t>
  </si>
  <si>
    <t>Единица измерения</t>
  </si>
  <si>
    <t>№</t>
  </si>
  <si>
    <t>Коммерческие предложения (руб./ед.изм.)</t>
  </si>
  <si>
    <t>Среднее квадратичное отклонение</t>
  </si>
  <si>
    <t xml:space="preserve">Средняя арифметическая цена за единицу     &lt;ц&gt; </t>
  </si>
  <si>
    <t>Цена за единицу изм. (руб.)</t>
  </si>
  <si>
    <t>Однородность совокупности значений выявленных цен, используемых в расчете Н(М)ЦК</t>
  </si>
  <si>
    <t>Н(М)ЦК определяемая методом сопоставимых рыночных цен (анализа рынка)*</t>
  </si>
  <si>
    <t>Основные характеристики объекта закупки</t>
  </si>
  <si>
    <t>Используемый метод определения НМЦК с обоснованием:</t>
  </si>
  <si>
    <t xml:space="preserve">Метод сопоставимых рыночных цен (анализа рынка), данный метод определения НМЦК является приоритетным. </t>
  </si>
  <si>
    <t>Наименование товара</t>
  </si>
  <si>
    <t>Расчет Н(М)ЦК по формуле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</si>
  <si>
    <t xml:space="preserve">Ценовое предложение  исх.№ </t>
  </si>
  <si>
    <t>Обоснование начальной (максимальной) цены договора на  услуги по разработке программного продукта (программирования сайта)  для Санкт-Петербургского государственного бюджетного учреждения здравоохранения «Детская городская больница № 2 святой Марии Магдалины»</t>
  </si>
  <si>
    <t>шт.</t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</si>
  <si>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</si>
  <si>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1 стойка 1900*1000 мм. (металлоконструкция) односторонняя</t>
  </si>
  <si>
    <t>Ценовое предложение №1 вх.№01-342/24-0-0 от 12 февраля 2024 г.</t>
  </si>
  <si>
    <t>Ценовое предложение №2 вх.. № 01-341/24-0-0 от 12 февраля 2024 г.</t>
  </si>
  <si>
    <t>Ценовое предложение №3 вх. №01-339/24-0-0 от 12 февраля 2024 г.</t>
  </si>
  <si>
    <t xml:space="preserve">Производство 1информационной стойки (металлоконструкции) односторонней </t>
  </si>
  <si>
    <t>31.09.11.120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</si>
</sst>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р_."/>
  </numFmts>
  <fonts count="15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Calibri"/>
      <family val="2"/>
      <charset val="204"/>
    </font>
    <font>
      <i/>
      <sz val="10"/>
      <name val="Times New Roman"/>
      <family val="1"/>
      <charset val="204"/>
    </font>
    <font>
      <sz val="10"/>
      <name val="Courier New"/>
      <family val="3"/>
      <charset val="204"/>
    </font>
    <font>
      <sz val="11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4">
    <xf numFmtId="0" fontId="0" fillId="0" borderId="0" xfId="0"/>
    <xf numFmtId="0" fontId="3" fillId="0" borderId="0" xfId="0" applyFont="1"/>
    <xf numFmtId="0" fontId="3" fillId="0" borderId="0" xfId="0" applyFont="1" applyFill="1" applyBorder="1"/>
    <xf numFmtId="0" fontId="2" fillId="0" borderId="0" xfId="0" applyFont="1" applyFill="1" applyBorder="1"/>
    <xf numFmtId="4" fontId="6" fillId="3" borderId="1" xfId="1" applyNumberFormat="1" applyFont="1" applyFill="1" applyBorder="1" applyAlignment="1">
      <alignment horizontal="center" vertical="top"/>
    </xf>
    <xf numFmtId="4" fontId="6" fillId="3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0" fontId="2" fillId="0" borderId="0" xfId="0" applyFont="1" applyFill="1" applyAlignment="1">
      <alignment vertical="top"/>
    </xf>
    <xf numFmtId="0" fontId="8" fillId="0" borderId="0" xfId="0" applyFont="1" applyBorder="1" applyAlignment="1">
      <alignment horizontal="center" vertical="center" wrapText="1"/>
    </xf>
    <xf numFmtId="0" fontId="3" fillId="0" borderId="0" xfId="0" applyFont="1" applyBorder="1"/>
    <xf numFmtId="4" fontId="3" fillId="0" borderId="0" xfId="0" applyNumberFormat="1" applyFont="1" applyBorder="1"/>
    <xf numFmtId="0" fontId="7" fillId="0" borderId="0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/>
    </xf>
    <xf numFmtId="1" fontId="6" fillId="0" borderId="1" xfId="1" applyNumberFormat="1" applyFont="1" applyBorder="1" applyAlignment="1">
      <alignment vertical="top"/>
    </xf>
    <xf numFmtId="0" fontId="6" fillId="2" borderId="1" xfId="1" applyNumberFormat="1" applyFont="1" applyFill="1" applyBorder="1" applyAlignment="1">
      <alignment horizontal="center" vertical="top"/>
    </xf>
    <xf numFmtId="0" fontId="7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0" fontId="6" fillId="3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/>
    </xf>
    <xf numFmtId="2" fontId="12" fillId="2" borderId="1" xfId="0" applyNumberFormat="1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 wrapText="1"/>
    </xf>
    <xf numFmtId="2" fontId="6" fillId="0" borderId="1" xfId="0" applyNumberFormat="1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/>
    </xf>
    <xf numFmtId="0" fontId="13" fillId="0" borderId="1" xfId="0" applyFont="1" applyBorder="1" applyAlignment="1">
      <alignment vertical="top"/>
    </xf>
    <xf numFmtId="0" fontId="2" fillId="0" borderId="0" xfId="0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Fill="1" applyBorder="1" applyAlignment="1">
      <alignment horizontal="left" vertical="top" wrapText="1" readingOrder="1"/>
    </xf>
    <xf numFmtId="0" fontId="9" fillId="0" borderId="1" xfId="0" applyFont="1" applyFill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top" wrapText="1"/>
    </xf>
    <xf numFmtId="0" fontId="6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_Лист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</xdr:colOff>
      <xdr:row>6</xdr:row>
      <xdr:rowOff>952500</xdr:rowOff>
    </xdr:from>
    <xdr:to>
      <xdr:col>12</xdr:col>
      <xdr:colOff>0</xdr:colOff>
      <xdr:row>6</xdr:row>
      <xdr:rowOff>1303020</xdr:rowOff>
    </xdr:to>
    <xdr:pic>
      <xdr:nvPicPr>
        <xdr:cNvPr id="2669" name="Picture 1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955780" y="2758440"/>
          <a:ext cx="96012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22860</xdr:colOff>
      <xdr:row>6</xdr:row>
      <xdr:rowOff>922020</xdr:rowOff>
    </xdr:from>
    <xdr:to>
      <xdr:col>10</xdr:col>
      <xdr:colOff>1051560</xdr:colOff>
      <xdr:row>6</xdr:row>
      <xdr:rowOff>1356360</xdr:rowOff>
    </xdr:to>
    <xdr:pic>
      <xdr:nvPicPr>
        <xdr:cNvPr id="2670" name="Picture 2">
          <a:extLst>
            <a:ext uri="{FF2B5EF4-FFF2-40B4-BE49-F238E27FC236}">
              <a16:creationId xmlns:a16="http://schemas.microsoft.com/office/drawing/2014/main" id="{00000000-0008-0000-0000-00006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896600" y="2727960"/>
          <a:ext cx="1028700" cy="4343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36467</xdr:colOff>
      <xdr:row>6</xdr:row>
      <xdr:rowOff>1885950</xdr:rowOff>
    </xdr:from>
    <xdr:to>
      <xdr:col>13</xdr:col>
      <xdr:colOff>4898</xdr:colOff>
      <xdr:row>6</xdr:row>
      <xdr:rowOff>2244090</xdr:rowOff>
    </xdr:to>
    <xdr:pic>
      <xdr:nvPicPr>
        <xdr:cNvPr id="2671" name="Picture 5">
          <a:extLst>
            <a:ext uri="{FF2B5EF4-FFF2-40B4-BE49-F238E27FC236}">
              <a16:creationId xmlns:a16="http://schemas.microsoft.com/office/drawing/2014/main" id="{00000000-0008-0000-0000-00006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588931" y="3886200"/>
          <a:ext cx="1356360" cy="3581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274320</xdr:colOff>
      <xdr:row>6</xdr:row>
      <xdr:rowOff>1402080</xdr:rowOff>
    </xdr:from>
    <xdr:to>
      <xdr:col>12</xdr:col>
      <xdr:colOff>434340</xdr:colOff>
      <xdr:row>6</xdr:row>
      <xdr:rowOff>1630680</xdr:rowOff>
    </xdr:to>
    <xdr:pic>
      <xdr:nvPicPr>
        <xdr:cNvPr id="2672" name="Picture 6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3190220" y="3208020"/>
          <a:ext cx="16002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4"/>
  <sheetViews>
    <sheetView tabSelected="1" zoomScale="70" zoomScaleNormal="70" workbookViewId="0">
      <selection activeCell="R16" sqref="R15:R16"/>
    </sheetView>
  </sheetViews>
  <sheetFormatPr defaultColWidth="9.140625" defaultRowHeight="12.75" x14ac:dyDescent="0.2"/>
  <cols>
    <col min="1" max="1" width="4.140625" style="7" customWidth="1"/>
    <col min="2" max="2" width="57.5703125" style="7" customWidth="1"/>
    <col min="3" max="3" width="11" style="7" customWidth="1"/>
    <col min="4" max="4" width="11.42578125" style="7" customWidth="1"/>
    <col min="5" max="5" width="21.7109375" style="7" customWidth="1"/>
    <col min="6" max="6" width="21.42578125" style="7" customWidth="1"/>
    <col min="7" max="7" width="21.85546875" style="7" customWidth="1"/>
    <col min="8" max="8" width="10.42578125" style="7" hidden="1" customWidth="1"/>
    <col min="9" max="9" width="9.5703125" style="7" hidden="1" customWidth="1"/>
    <col min="10" max="10" width="18.42578125" style="7" customWidth="1"/>
    <col min="11" max="11" width="15.42578125" style="7" customWidth="1"/>
    <col min="12" max="12" width="14.28515625" style="7" customWidth="1"/>
    <col min="13" max="13" width="20.7109375" style="7" customWidth="1"/>
    <col min="14" max="14" width="17.28515625" style="9" customWidth="1"/>
    <col min="15" max="15" width="17.5703125" style="1" customWidth="1"/>
    <col min="16" max="16" width="13.5703125" style="1" customWidth="1"/>
    <col min="17" max="16384" width="9.140625" style="1"/>
  </cols>
  <sheetData>
    <row r="1" spans="1:19" s="2" customFormat="1" ht="12" customHeight="1" x14ac:dyDescent="0.2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35"/>
      <c r="N1" s="35"/>
    </row>
    <row r="2" spans="1:19" s="3" customFormat="1" ht="26.25" customHeight="1" x14ac:dyDescent="0.2">
      <c r="A2" s="36" t="s">
        <v>16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9" s="2" customFormat="1" ht="33" customHeight="1" x14ac:dyDescent="0.2">
      <c r="A3" s="36" t="s">
        <v>10</v>
      </c>
      <c r="B3" s="36"/>
      <c r="C3" s="36"/>
      <c r="D3" s="36"/>
      <c r="E3" s="36"/>
      <c r="F3" s="36"/>
      <c r="G3" s="36"/>
      <c r="H3" s="36"/>
      <c r="I3" s="36"/>
      <c r="J3" s="36"/>
      <c r="K3" s="38" t="s">
        <v>23</v>
      </c>
      <c r="L3" s="38"/>
      <c r="M3" s="38"/>
      <c r="N3" s="38"/>
    </row>
    <row r="4" spans="1:19" s="3" customFormat="1" ht="27.75" customHeight="1" x14ac:dyDescent="0.2">
      <c r="A4" s="39" t="s">
        <v>11</v>
      </c>
      <c r="B4" s="39"/>
      <c r="C4" s="39"/>
      <c r="D4" s="39"/>
      <c r="E4" s="39"/>
      <c r="F4" s="39"/>
      <c r="G4" s="39"/>
      <c r="H4" s="39"/>
      <c r="I4" s="39"/>
      <c r="J4" s="39"/>
      <c r="K4" s="41" t="s">
        <v>12</v>
      </c>
      <c r="L4" s="42"/>
      <c r="M4" s="42"/>
      <c r="N4" s="42"/>
    </row>
    <row r="5" spans="1:19" ht="19.5" customHeight="1" x14ac:dyDescent="0.2">
      <c r="A5" s="36" t="s">
        <v>0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</row>
    <row r="6" spans="1:19" ht="39" customHeight="1" x14ac:dyDescent="0.2">
      <c r="A6" s="43" t="s">
        <v>3</v>
      </c>
      <c r="B6" s="43" t="s">
        <v>13</v>
      </c>
      <c r="C6" s="43" t="s">
        <v>2</v>
      </c>
      <c r="D6" s="43" t="s">
        <v>1</v>
      </c>
      <c r="E6" s="37" t="s">
        <v>4</v>
      </c>
      <c r="F6" s="37"/>
      <c r="G6" s="37"/>
      <c r="H6" s="37"/>
      <c r="I6" s="37"/>
      <c r="J6" s="40" t="s">
        <v>8</v>
      </c>
      <c r="K6" s="40"/>
      <c r="L6" s="40"/>
      <c r="M6" s="37" t="s">
        <v>9</v>
      </c>
      <c r="N6" s="37"/>
    </row>
    <row r="7" spans="1:19" ht="177.75" customHeight="1" x14ac:dyDescent="0.2">
      <c r="A7" s="43"/>
      <c r="B7" s="43"/>
      <c r="C7" s="43"/>
      <c r="D7" s="43"/>
      <c r="E7" s="21" t="s">
        <v>20</v>
      </c>
      <c r="F7" s="21" t="s">
        <v>21</v>
      </c>
      <c r="G7" s="21" t="s">
        <v>22</v>
      </c>
      <c r="H7" s="21" t="s">
        <v>15</v>
      </c>
      <c r="I7" s="22" t="s">
        <v>15</v>
      </c>
      <c r="J7" s="23" t="s">
        <v>6</v>
      </c>
      <c r="K7" s="22" t="s">
        <v>5</v>
      </c>
      <c r="L7" s="22" t="s">
        <v>18</v>
      </c>
      <c r="M7" s="23" t="s">
        <v>14</v>
      </c>
      <c r="N7" s="22" t="s">
        <v>7</v>
      </c>
    </row>
    <row r="8" spans="1:19" s="20" customFormat="1" ht="43.5" customHeight="1" x14ac:dyDescent="0.25">
      <c r="A8" s="15">
        <v>1</v>
      </c>
      <c r="B8" s="32" t="s">
        <v>19</v>
      </c>
      <c r="C8" s="16" t="s">
        <v>17</v>
      </c>
      <c r="D8" s="24">
        <v>1</v>
      </c>
      <c r="E8" s="4">
        <v>55900</v>
      </c>
      <c r="F8" s="5">
        <v>48000</v>
      </c>
      <c r="G8" s="5">
        <v>53400</v>
      </c>
      <c r="H8" s="25"/>
      <c r="I8" s="26"/>
      <c r="J8" s="27">
        <f t="shared" ref="J8" si="0">AVERAGE(E8:I8)</f>
        <v>52433.333333333336</v>
      </c>
      <c r="K8" s="28">
        <f>SQRT(((SUM((POWER(I8-J8,2))*(I8&gt;0),(POWER(H8-J8,2))*(H8&gt;0),(POWER(G8-J8,2))*(G8&gt;0),(POWER(F8-J8,2))*(F8&gt;0),(POWER(E8-J8,2))*(E8&gt;0))/(2))))</f>
        <v>4037.7386410382401</v>
      </c>
      <c r="L8" s="28">
        <f>K8/J8*100</f>
        <v>7.7007094234677176</v>
      </c>
      <c r="M8" s="29">
        <f>52433.33*D8</f>
        <v>52433.33</v>
      </c>
      <c r="N8" s="29">
        <f>M8/D8</f>
        <v>52433.33</v>
      </c>
      <c r="O8" s="17"/>
      <c r="P8" s="18"/>
      <c r="Q8" s="18"/>
      <c r="R8" s="19"/>
      <c r="S8" s="19"/>
    </row>
    <row r="9" spans="1:19" ht="25.5" x14ac:dyDescent="0.2">
      <c r="A9" s="33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0">
        <f>SUM(M8:M8)</f>
        <v>52433.33</v>
      </c>
      <c r="N9" s="31"/>
      <c r="O9" s="13" t="s">
        <v>24</v>
      </c>
      <c r="P9" s="10"/>
      <c r="Q9" s="10"/>
      <c r="R9" s="11"/>
      <c r="S9" s="11"/>
    </row>
    <row r="10" spans="1:19" x14ac:dyDescent="0.2">
      <c r="O10" s="11"/>
      <c r="P10" s="11"/>
      <c r="Q10" s="11"/>
      <c r="R10" s="11"/>
      <c r="S10" s="11"/>
    </row>
    <row r="11" spans="1:19" x14ac:dyDescent="0.2">
      <c r="E11" s="14"/>
      <c r="F11" s="14"/>
      <c r="G11" s="14"/>
      <c r="O11" s="11"/>
      <c r="P11" s="12"/>
      <c r="Q11" s="11"/>
      <c r="R11" s="11"/>
      <c r="S11" s="11"/>
    </row>
    <row r="12" spans="1:19" x14ac:dyDescent="0.2">
      <c r="E12" s="14"/>
      <c r="F12" s="14"/>
      <c r="G12" s="14"/>
      <c r="O12" s="11"/>
      <c r="P12" s="11"/>
      <c r="Q12" s="11"/>
      <c r="R12" s="11"/>
      <c r="S12" s="11"/>
    </row>
    <row r="13" spans="1:19" x14ac:dyDescent="0.2">
      <c r="M13" s="8"/>
      <c r="O13" s="11"/>
      <c r="P13" s="11"/>
      <c r="Q13" s="11"/>
      <c r="R13" s="11"/>
      <c r="S13" s="11"/>
    </row>
    <row r="14" spans="1:19" x14ac:dyDescent="0.2">
      <c r="O14" s="11"/>
      <c r="P14" s="11"/>
      <c r="Q14" s="11"/>
      <c r="R14" s="11"/>
      <c r="S14" s="11"/>
    </row>
  </sheetData>
  <mergeCells count="15">
    <mergeCell ref="A9:L9"/>
    <mergeCell ref="M1:N1"/>
    <mergeCell ref="A2:N2"/>
    <mergeCell ref="E6:I6"/>
    <mergeCell ref="M6:N6"/>
    <mergeCell ref="K3:N3"/>
    <mergeCell ref="A3:J3"/>
    <mergeCell ref="A4:J4"/>
    <mergeCell ref="J6:L6"/>
    <mergeCell ref="K4:N4"/>
    <mergeCell ref="A5:N5"/>
    <mergeCell ref="B6:B7"/>
    <mergeCell ref="A6:A7"/>
    <mergeCell ref="C6:C7"/>
    <mergeCell ref="D6:D7"/>
  </mergeCells>
  <phoneticPr fontId="4" type="noConversion"/>
  <pageMargins left="0.25" right="0.25" top="0.75" bottom="0.75" header="0.3" footer="0.3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Отдел госзаказа 3</cp:lastModifiedBy>
  <cp:lastPrinted>2023-03-07T08:32:39Z</cp:lastPrinted>
  <dcterms:created xsi:type="dcterms:W3CDTF">2014-01-15T18:15:09Z</dcterms:created>
  <dcterms:modified xsi:type="dcterms:W3CDTF">2024-02-19T10:22:09Z</dcterms:modified>
</cp:coreProperties>
</file>