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Контрактный управляющий\2024\СОУТ 2024\"/>
    </mc:Choice>
  </mc:AlternateContent>
  <bookViews>
    <workbookView xWindow="0" yWindow="0" windowWidth="23040" windowHeight="9384"/>
  </bookViews>
  <sheets>
    <sheet name="Прилож.1 - п.3.7.1" sheetId="9" r:id="rId1"/>
  </sheets>
  <calcPr calcId="152511" fullPrecision="0"/>
</workbook>
</file>

<file path=xl/calcChain.xml><?xml version="1.0" encoding="utf-8"?>
<calcChain xmlns="http://schemas.openxmlformats.org/spreadsheetml/2006/main">
  <c r="H8" i="9" l="1"/>
  <c r="N8" i="9" s="1"/>
  <c r="K8" i="9"/>
  <c r="L8" i="9"/>
  <c r="N9" i="9" l="1"/>
  <c r="M8" i="9"/>
</calcChain>
</file>

<file path=xl/sharedStrings.xml><?xml version="1.0" encoding="utf-8"?>
<sst xmlns="http://schemas.openxmlformats.org/spreadsheetml/2006/main" count="27" uniqueCount="27">
  <si>
    <t>№ п/п</t>
  </si>
  <si>
    <t>Среднее квадратичное отклонение</t>
  </si>
  <si>
    <t>8=3+4+5+6+7</t>
  </si>
  <si>
    <t>13=8*9/10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</si>
  <si>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</si>
  <si>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</si>
  <si>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</si>
  <si>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</si>
  <si>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</si>
  <si>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</si>
  <si>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                 , руб. </t>
  </si>
  <si>
    <t>Определение и обоснование НМЦК методом сопоставимых рыночных цен (анализ рынка)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</si>
  <si>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</si>
  <si>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</si>
  <si>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</si>
  <si>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</si>
  <si>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</si>
  <si>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V - коэф-нт вариации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</si>
  <si>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</si>
  <si>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ИЦИ №4</t>
  </si>
  <si>
    <t>ИЦИ №5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</si>
  <si>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5-и поставщикам (подрядчиков, исполнителей)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</si>
  <si>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</si>
  <si>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 xml:space="preserve">Исполнитель                                  </t>
  </si>
  <si>
    <t>Контрактный управляющий                                    Мошев М.И.</t>
  </si>
  <si>
    <t>И.о. директора                                    С.В. Бурлак</t>
  </si>
  <si>
    <t>Специальная оценка условий труда (СОУТ)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</si>
</sst>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44444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9">
    <xf numFmtId="0" fontId="0" fillId="0" borderId="0" xfId="0"/>
    <xf numFmtId="0" fontId="8" fillId="0" borderId="0" xfId="0" applyFont="1" applyAlignment="1">
      <alignment vertical="center" wrapText="1"/>
    </xf>
    <xf numFmtId="4" fontId="8" fillId="0" borderId="0" xfId="0" applyNumberFormat="1" applyFont="1" applyAlignment="1">
      <alignment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" fontId="10" fillId="2" borderId="3" xfId="0" applyNumberFormat="1" applyFont="1" applyFill="1" applyBorder="1" applyAlignment="1">
      <alignment vertical="center" wrapText="1"/>
    </xf>
    <xf numFmtId="0" fontId="13" fillId="0" borderId="5" xfId="0" applyFont="1" applyBorder="1" applyAlignment="1">
      <alignment horizontal="right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0" fontId="12" fillId="0" borderId="1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8" fillId="0" borderId="0" xfId="0" applyFont="1"/>
    <xf numFmtId="0" fontId="16" fillId="2" borderId="0" xfId="0" applyFont="1" applyFill="1" applyBorder="1" applyAlignment="1">
      <alignment horizontal="right" vertical="center" wrapText="1" indent="1"/>
    </xf>
    <xf numFmtId="2" fontId="15" fillId="2" borderId="0" xfId="0" applyNumberFormat="1" applyFont="1" applyFill="1" applyBorder="1" applyAlignment="1">
      <alignment vertical="top" wrapText="1" indent="1"/>
    </xf>
    <xf numFmtId="0" fontId="13" fillId="0" borderId="0" xfId="0" applyFont="1" applyBorder="1" applyAlignment="1">
      <alignment horizontal="right" vertical="center" wrapText="1"/>
    </xf>
    <xf numFmtId="4" fontId="10" fillId="2" borderId="0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 wrapText="1"/>
    </xf>
    <xf numFmtId="4" fontId="12" fillId="2" borderId="2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11" fillId="2" borderId="2" xfId="0" applyFont="1" applyFill="1" applyBorder="1" applyAlignment="1">
      <alignment horizontal="left" vertical="center" wrapText="1"/>
    </xf>
    <xf numFmtId="0" fontId="13" fillId="0" borderId="6" xfId="0" applyFont="1" applyBorder="1" applyAlignment="1">
      <alignment horizontal="right" vertical="center" wrapText="1"/>
    </xf>
    <xf numFmtId="0" fontId="13" fillId="0" borderId="4" xfId="0" applyFont="1" applyBorder="1" applyAlignment="1">
      <alignment horizontal="righ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790575</xdr:rowOff>
    </xdr:to>
    <xdr:pic>
      <xdr:nvPicPr>
        <xdr:cNvPr id="331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67250" y="3181350"/>
          <a:ext cx="447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5</xdr:row>
      <xdr:rowOff>152400</xdr:rowOff>
    </xdr:from>
    <xdr:to>
      <xdr:col>13</xdr:col>
      <xdr:colOff>1047750</xdr:colOff>
      <xdr:row>5</xdr:row>
      <xdr:rowOff>561975</xdr:rowOff>
    </xdr:to>
    <xdr:pic>
      <xdr:nvPicPr>
        <xdr:cNvPr id="3311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001125" y="2924175"/>
          <a:ext cx="9810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590550</xdr:rowOff>
    </xdr:from>
    <xdr:to>
      <xdr:col>11</xdr:col>
      <xdr:colOff>866775</xdr:colOff>
      <xdr:row>5</xdr:row>
      <xdr:rowOff>1085850</xdr:rowOff>
    </xdr:to>
    <xdr:pic>
      <xdr:nvPicPr>
        <xdr:cNvPr id="331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3362325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876300</xdr:rowOff>
    </xdr:from>
    <xdr:to>
      <xdr:col>12</xdr:col>
      <xdr:colOff>704850</xdr:colOff>
      <xdr:row>5</xdr:row>
      <xdr:rowOff>1247775</xdr:rowOff>
    </xdr:to>
    <xdr:pic>
      <xdr:nvPicPr>
        <xdr:cNvPr id="331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8650" y="3648075"/>
          <a:ext cx="638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285750</xdr:rowOff>
    </xdr:from>
    <xdr:to>
      <xdr:col>10</xdr:col>
      <xdr:colOff>485775</xdr:colOff>
      <xdr:row>6</xdr:row>
      <xdr:rowOff>533400</xdr:rowOff>
    </xdr:to>
    <xdr:pic>
      <xdr:nvPicPr>
        <xdr:cNvPr id="3311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48475" y="4352925"/>
          <a:ext cx="266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4</xdr:row>
      <xdr:rowOff>238125</xdr:rowOff>
    </xdr:from>
    <xdr:to>
      <xdr:col>13</xdr:col>
      <xdr:colOff>647700</xdr:colOff>
      <xdr:row>4</xdr:row>
      <xdr:rowOff>571500</xdr:rowOff>
    </xdr:to>
    <xdr:pic>
      <xdr:nvPicPr>
        <xdr:cNvPr id="3311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982075" y="21336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8</xdr:row>
      <xdr:rowOff>9525</xdr:rowOff>
    </xdr:from>
    <xdr:to>
      <xdr:col>12</xdr:col>
      <xdr:colOff>647700</xdr:colOff>
      <xdr:row>9</xdr:row>
      <xdr:rowOff>93345</xdr:rowOff>
    </xdr:to>
    <xdr:pic>
      <xdr:nvPicPr>
        <xdr:cNvPr id="3311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277225" y="52482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15"/>
  <sheetViews>
    <sheetView tabSelected="1" topLeftCell="A4" zoomScaleNormal="100" workbookViewId="0">
      <selection activeCell="H11" sqref="H11"/>
    </sheetView>
  </sheetViews>
  <sheetFormatPr defaultRowHeight="14.4" x14ac:dyDescent="0.3"/>
  <cols>
    <col min="1" max="1" width="3.5546875" customWidth="1"/>
    <col min="2" max="2" width="40" customWidth="1"/>
    <col min="3" max="3" width="9.109375" customWidth="1"/>
    <col min="4" max="4" width="10" customWidth="1"/>
    <col min="5" max="5" width="10.88671875" customWidth="1"/>
    <col min="6" max="6" width="10.5546875" customWidth="1"/>
    <col min="7" max="7" width="10" customWidth="1"/>
    <col min="8" max="8" width="12.6640625" bestFit="1" customWidth="1"/>
    <col min="9" max="9" width="8.6640625" customWidth="1"/>
    <col min="10" max="10" width="9.6640625" customWidth="1"/>
    <col min="11" max="11" width="10.109375" customWidth="1"/>
    <col min="12" max="12" width="13.109375" customWidth="1"/>
    <col min="13" max="13" width="11.33203125" customWidth="1"/>
    <col min="14" max="14" width="16.109375" customWidth="1"/>
  </cols>
  <sheetData>
    <row r="1" spans="1:14" ht="33.75" customHeight="1" x14ac:dyDescent="0.3">
      <c r="A1" s="28" t="s">
        <v>11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43.5" customHeight="1" x14ac:dyDescent="0.3">
      <c r="A2" s="38" t="s">
        <v>9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49.5" customHeight="1" x14ac:dyDescent="0.3">
      <c r="A3" s="29" t="s">
        <v>21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22.5" customHeight="1" x14ac:dyDescent="0.3">
      <c r="A4" s="29" t="s">
        <v>22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4" ht="69" customHeight="1" x14ac:dyDescent="0.3">
      <c r="A5" s="30" t="s">
        <v>0</v>
      </c>
      <c r="B5" s="32" t="s">
        <v>5</v>
      </c>
      <c r="C5" s="34" t="s">
        <v>15</v>
      </c>
      <c r="D5" s="35"/>
      <c r="E5" s="35"/>
      <c r="F5" s="35"/>
      <c r="G5" s="35"/>
      <c r="H5" s="36"/>
      <c r="I5" s="32" t="s">
        <v>18</v>
      </c>
      <c r="J5" s="32" t="s">
        <v>6</v>
      </c>
      <c r="K5" s="27" t="s">
        <v>4</v>
      </c>
      <c r="L5" s="27"/>
      <c r="M5" s="27"/>
      <c r="N5" s="3" t="s">
        <v>10</v>
      </c>
    </row>
    <row r="6" spans="1:14" ht="105.6" x14ac:dyDescent="0.3">
      <c r="A6" s="31"/>
      <c r="B6" s="33"/>
      <c r="C6" s="12" t="s">
        <v>12</v>
      </c>
      <c r="D6" s="12" t="s">
        <v>13</v>
      </c>
      <c r="E6" s="13" t="s">
        <v>14</v>
      </c>
      <c r="F6" s="14" t="s">
        <v>19</v>
      </c>
      <c r="G6" s="14" t="s">
        <v>20</v>
      </c>
      <c r="H6" s="4"/>
      <c r="I6" s="37"/>
      <c r="J6" s="37"/>
      <c r="K6" s="8" t="s">
        <v>7</v>
      </c>
      <c r="L6" s="10" t="s">
        <v>1</v>
      </c>
      <c r="M6" s="10" t="s">
        <v>17</v>
      </c>
      <c r="N6" s="5"/>
    </row>
    <row r="7" spans="1:14" ht="55.2" x14ac:dyDescent="0.3">
      <c r="A7" s="24">
        <v>1</v>
      </c>
      <c r="B7" s="24">
        <v>2</v>
      </c>
      <c r="C7" s="24">
        <v>3</v>
      </c>
      <c r="D7" s="24">
        <v>4</v>
      </c>
      <c r="E7" s="24">
        <v>5</v>
      </c>
      <c r="F7" s="24">
        <v>6</v>
      </c>
      <c r="G7" s="24">
        <v>7</v>
      </c>
      <c r="H7" s="24" t="s">
        <v>2</v>
      </c>
      <c r="I7" s="24">
        <v>9</v>
      </c>
      <c r="J7" s="24" t="s">
        <v>16</v>
      </c>
      <c r="K7" s="24" t="s">
        <v>8</v>
      </c>
      <c r="L7" s="24">
        <v>12</v>
      </c>
      <c r="M7" s="24">
        <v>13</v>
      </c>
      <c r="N7" s="24" t="s">
        <v>3</v>
      </c>
    </row>
    <row r="8" spans="1:14" x14ac:dyDescent="0.3">
      <c r="A8" s="20">
        <v>1</v>
      </c>
      <c r="B8" s="20" t="s">
        <v>26</v>
      </c>
      <c r="C8" s="21">
        <v>1300</v>
      </c>
      <c r="D8" s="21">
        <v>1500</v>
      </c>
      <c r="E8" s="21">
        <v>1700</v>
      </c>
      <c r="F8" s="21"/>
      <c r="G8" s="21"/>
      <c r="H8" s="9">
        <f t="shared" ref="H8" si="0">G8+F8+E8+D8+C8</f>
        <v>4500</v>
      </c>
      <c r="I8" s="22">
        <v>12</v>
      </c>
      <c r="J8" s="22">
        <v>3</v>
      </c>
      <c r="K8" s="9">
        <f t="shared" ref="K8" si="1">AVERAGE(C8:G8)</f>
        <v>1500</v>
      </c>
      <c r="L8" s="9">
        <f t="shared" ref="L8" si="2">STDEV(C8:G8)</f>
        <v>200</v>
      </c>
      <c r="M8" s="11">
        <f t="shared" ref="M8" si="3">L8/K8</f>
        <v>0.1333</v>
      </c>
      <c r="N8" s="9">
        <f>H8*I8/J8</f>
        <v>18000</v>
      </c>
    </row>
    <row r="9" spans="1:14" x14ac:dyDescent="0.3">
      <c r="A9" s="25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6"/>
      <c r="N9" s="7">
        <f>SUM(N8:N8)</f>
        <v>18000</v>
      </c>
    </row>
    <row r="10" spans="1:14" x14ac:dyDescent="0.3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9"/>
    </row>
    <row r="11" spans="1:14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2"/>
      <c r="L11" s="1"/>
      <c r="M11" s="1"/>
      <c r="N11" s="2"/>
    </row>
    <row r="12" spans="1:14" ht="15" x14ac:dyDescent="0.3">
      <c r="A12" s="16"/>
      <c r="B12" s="16"/>
      <c r="C12" s="16"/>
      <c r="D12" s="16"/>
      <c r="E12" s="16"/>
      <c r="F12" s="16"/>
      <c r="G12" s="17"/>
    </row>
    <row r="13" spans="1:14" x14ac:dyDescent="0.3">
      <c r="B13" s="15" t="s">
        <v>23</v>
      </c>
      <c r="J13" s="15"/>
      <c r="K13" s="15"/>
      <c r="L13" s="15"/>
    </row>
    <row r="14" spans="1:14" x14ac:dyDescent="0.3">
      <c r="B14" s="15" t="s">
        <v>24</v>
      </c>
      <c r="C14" s="15"/>
      <c r="D14" s="15"/>
      <c r="H14" s="15" t="s">
        <v>25</v>
      </c>
    </row>
    <row r="15" spans="1:14" x14ac:dyDescent="0.3">
      <c r="B15" s="23">
        <v>79210942051</v>
      </c>
      <c r="C15" s="15"/>
      <c r="D15" s="15"/>
    </row>
  </sheetData>
  <mergeCells count="11">
    <mergeCell ref="A9:L9"/>
    <mergeCell ref="K5:M5"/>
    <mergeCell ref="A1:N1"/>
    <mergeCell ref="A3:N3"/>
    <mergeCell ref="A4:N4"/>
    <mergeCell ref="A5:A6"/>
    <mergeCell ref="B5:B6"/>
    <mergeCell ref="C5:H5"/>
    <mergeCell ref="I5:I6"/>
    <mergeCell ref="J5:J6"/>
    <mergeCell ref="A2:N2"/>
  </mergeCells>
  <pageMargins left="0.39370078740157483" right="0.39370078740157483" top="0.59055118110236227" bottom="0.59055118110236227" header="0" footer="0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2022-07-20T11:11:15Z</cp:lastPrinted>
  <dcterms:created xsi:type="dcterms:W3CDTF">2011-08-15T06:57:36Z</dcterms:created>
  <dcterms:modified xsi:type="dcterms:W3CDTF">2024-02-16T12:31:51Z</dcterms:modified>
</cp:coreProperties>
</file>