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Ваганова\Desktop\"/>
    </mc:Choice>
  </mc:AlternateContent>
  <bookViews>
    <workbookView xWindow="0" yWindow="0" windowWidth="28800" windowHeight="11730"/>
  </bookViews>
  <sheets>
    <sheet name="НМЦК-п.3.7.1" sheetId="8" r:id="rId1"/>
    <sheet name="Прилож.1 - п.3.7.1" sheetId="9" r:id="rId2"/>
    <sheet name="Прилож.1 - п.3.7.1 -услуги" sheetId="20" r:id="rId3"/>
    <sheet name="НМЦК-п.3.7.2" sheetId="18" r:id="rId4"/>
    <sheet name="Прилож.1 п.3.7.2" sheetId="19" r:id="rId5"/>
    <sheet name="Прилож.1 п.3.7.2 -услуги" sheetId="21" r:id="rId6"/>
    <sheet name="НМЦК-п.3.7.3" sheetId="13" r:id="rId7"/>
    <sheet name="Прилож.1 п.3.7.3" sheetId="11" r:id="rId8"/>
    <sheet name="Прилож.1 п.3.7.3 -услуги" sheetId="22" r:id="rId9"/>
    <sheet name="НМЦК-п.3.7.4" sheetId="15" r:id="rId10"/>
    <sheet name="Прилож.1 п.3.7.4" sheetId="17" r:id="rId11"/>
    <sheet name="Прилож.1 п.3.7.4 -услуги" sheetId="23" r:id="rId12"/>
    <sheet name="НМЦК-п.5-тариф" sheetId="26" r:id="rId13"/>
    <sheet name="Прилож.1 п.5-тариф" sheetId="24" r:id="rId14"/>
    <sheet name="Прилож.1 п.5-тариф услуги" sheetId="25" r:id="rId15"/>
    <sheet name="НМЦ-ремонт" sheetId="10" r:id="rId16"/>
  </sheets>
  <calcPr calcId="162913" fullPrecision="0"/>
</workbook>
</file>

<file path=xl/calcChain.xml><?xml version="1.0" encoding="utf-8"?>
<calcChain xmlns="http://schemas.openxmlformats.org/spreadsheetml/2006/main">
  <c r="F9" i="9" l="1"/>
  <c r="J9" i="9" l="1"/>
  <c r="I9" i="9"/>
  <c r="K9" i="9" l="1"/>
  <c r="G15" i="25" l="1"/>
  <c r="G14" i="25"/>
  <c r="G13" i="25"/>
  <c r="G12" i="25"/>
  <c r="G11" i="25"/>
  <c r="G10" i="25"/>
  <c r="G9" i="25"/>
  <c r="E9" i="24"/>
  <c r="E10" i="24"/>
  <c r="E11" i="24"/>
  <c r="E12" i="24"/>
  <c r="E13" i="24"/>
  <c r="E14" i="24"/>
  <c r="E8" i="24"/>
  <c r="L15" i="23"/>
  <c r="M15" i="23" s="1"/>
  <c r="K15" i="23"/>
  <c r="F15" i="23"/>
  <c r="N15" i="23"/>
  <c r="L14" i="23"/>
  <c r="K14" i="23"/>
  <c r="F14" i="23"/>
  <c r="N14" i="23"/>
  <c r="L13" i="23"/>
  <c r="K13" i="23"/>
  <c r="M13" i="23" s="1"/>
  <c r="F13" i="23"/>
  <c r="N13" i="23" s="1"/>
  <c r="L12" i="23"/>
  <c r="K12" i="23"/>
  <c r="F12" i="23"/>
  <c r="N12" i="23" s="1"/>
  <c r="L11" i="23"/>
  <c r="M11" i="23" s="1"/>
  <c r="K11" i="23"/>
  <c r="F11" i="23"/>
  <c r="N11" i="23"/>
  <c r="L10" i="23"/>
  <c r="K10" i="23"/>
  <c r="F10" i="23"/>
  <c r="N10" i="23"/>
  <c r="L9" i="23"/>
  <c r="K9" i="23"/>
  <c r="M9" i="23" s="1"/>
  <c r="F9" i="23"/>
  <c r="N9" i="23" s="1"/>
  <c r="N17" i="23" s="1"/>
  <c r="L15" i="22"/>
  <c r="M15" i="22" s="1"/>
  <c r="K15" i="22"/>
  <c r="F15" i="22"/>
  <c r="N15" i="22"/>
  <c r="L14" i="22"/>
  <c r="K14" i="22"/>
  <c r="F14" i="22"/>
  <c r="N14" i="22"/>
  <c r="L13" i="22"/>
  <c r="K13" i="22"/>
  <c r="M13" i="22" s="1"/>
  <c r="F13" i="22"/>
  <c r="N13" i="22" s="1"/>
  <c r="L12" i="22"/>
  <c r="K12" i="22"/>
  <c r="F12" i="22"/>
  <c r="N12" i="22" s="1"/>
  <c r="L11" i="22"/>
  <c r="M11" i="22" s="1"/>
  <c r="K11" i="22"/>
  <c r="F11" i="22"/>
  <c r="N11" i="22"/>
  <c r="L10" i="22"/>
  <c r="K10" i="22"/>
  <c r="F10" i="22"/>
  <c r="N10" i="22"/>
  <c r="L9" i="22"/>
  <c r="K9" i="22"/>
  <c r="M9" i="22" s="1"/>
  <c r="F9" i="22"/>
  <c r="N9" i="22" s="1"/>
  <c r="N17" i="22" s="1"/>
  <c r="L14" i="21"/>
  <c r="M14" i="21" s="1"/>
  <c r="K14" i="21"/>
  <c r="F14" i="21"/>
  <c r="N14" i="21"/>
  <c r="L13" i="21"/>
  <c r="K13" i="21"/>
  <c r="F13" i="21"/>
  <c r="N13" i="21"/>
  <c r="L12" i="21"/>
  <c r="K12" i="21"/>
  <c r="M12" i="21" s="1"/>
  <c r="F12" i="21"/>
  <c r="N12" i="21"/>
  <c r="L11" i="21"/>
  <c r="K11" i="21"/>
  <c r="F11" i="21"/>
  <c r="N11" i="21"/>
  <c r="L10" i="21"/>
  <c r="K10" i="21"/>
  <c r="F10" i="21"/>
  <c r="N10" i="21" s="1"/>
  <c r="L9" i="21"/>
  <c r="K9" i="21"/>
  <c r="F9" i="21"/>
  <c r="N9" i="21" s="1"/>
  <c r="L8" i="21"/>
  <c r="K8" i="21"/>
  <c r="F8" i="21"/>
  <c r="N8" i="21" s="1"/>
  <c r="N16" i="21" s="1"/>
  <c r="N15" i="20"/>
  <c r="O15" i="20" s="1"/>
  <c r="M15" i="20"/>
  <c r="H15" i="20"/>
  <c r="P15" i="20" s="1"/>
  <c r="N14" i="20"/>
  <c r="O14" i="20" s="1"/>
  <c r="M14" i="20"/>
  <c r="H14" i="20"/>
  <c r="P14" i="20" s="1"/>
  <c r="N13" i="20"/>
  <c r="M13" i="20"/>
  <c r="O13" i="20" s="1"/>
  <c r="H13" i="20"/>
  <c r="P13" i="20" s="1"/>
  <c r="N12" i="20"/>
  <c r="O12" i="20"/>
  <c r="M12" i="20"/>
  <c r="H12" i="20"/>
  <c r="P12" i="20" s="1"/>
  <c r="N11" i="20"/>
  <c r="O11" i="20" s="1"/>
  <c r="M11" i="20"/>
  <c r="H11" i="20"/>
  <c r="P11" i="20" s="1"/>
  <c r="N10" i="20"/>
  <c r="M10" i="20"/>
  <c r="O10" i="20"/>
  <c r="H10" i="20"/>
  <c r="P10" i="20" s="1"/>
  <c r="N9" i="20"/>
  <c r="M9" i="20"/>
  <c r="O9" i="20"/>
  <c r="H9" i="20"/>
  <c r="P9" i="20" s="1"/>
  <c r="P17" i="20" s="1"/>
  <c r="I14" i="17"/>
  <c r="K14" i="17" s="1"/>
  <c r="I16" i="17"/>
  <c r="J13" i="17"/>
  <c r="K13" i="17" s="1"/>
  <c r="J14" i="17"/>
  <c r="J15" i="17"/>
  <c r="J16" i="17"/>
  <c r="F11" i="17"/>
  <c r="L11" i="17" s="1"/>
  <c r="I11" i="17"/>
  <c r="K11" i="17" s="1"/>
  <c r="J11" i="17"/>
  <c r="F12" i="17"/>
  <c r="L12" i="17" s="1"/>
  <c r="I12" i="17"/>
  <c r="J12" i="17"/>
  <c r="F13" i="17"/>
  <c r="L13" i="17" s="1"/>
  <c r="I13" i="17"/>
  <c r="F14" i="17"/>
  <c r="L14" i="17" s="1"/>
  <c r="F15" i="17"/>
  <c r="L15" i="17" s="1"/>
  <c r="I15" i="17"/>
  <c r="K15" i="17" s="1"/>
  <c r="F16" i="17"/>
  <c r="L16" i="17"/>
  <c r="J14" i="19"/>
  <c r="I14" i="19"/>
  <c r="F14" i="19"/>
  <c r="L14" i="19"/>
  <c r="J13" i="19"/>
  <c r="I13" i="19"/>
  <c r="K13" i="19" s="1"/>
  <c r="F13" i="19"/>
  <c r="L13" i="19" s="1"/>
  <c r="J12" i="19"/>
  <c r="I12" i="19"/>
  <c r="K12" i="19" s="1"/>
  <c r="F12" i="19"/>
  <c r="L12" i="19" s="1"/>
  <c r="J11" i="19"/>
  <c r="K11" i="19"/>
  <c r="I11" i="19"/>
  <c r="F11" i="19"/>
  <c r="L11" i="19" s="1"/>
  <c r="J10" i="19"/>
  <c r="K10" i="19" s="1"/>
  <c r="I10" i="19"/>
  <c r="F10" i="19"/>
  <c r="L10" i="19" s="1"/>
  <c r="J9" i="19"/>
  <c r="I9" i="19"/>
  <c r="K9" i="19"/>
  <c r="F9" i="19"/>
  <c r="L9" i="19" s="1"/>
  <c r="J8" i="19"/>
  <c r="I8" i="19"/>
  <c r="K8" i="19"/>
  <c r="F8" i="19"/>
  <c r="L8" i="19" s="1"/>
  <c r="L16" i="19" s="1"/>
  <c r="J10" i="17"/>
  <c r="K10" i="17" s="1"/>
  <c r="I10" i="17"/>
  <c r="F10" i="17"/>
  <c r="L10" i="17" s="1"/>
  <c r="L18" i="17" s="1"/>
  <c r="J11" i="11"/>
  <c r="J12" i="11"/>
  <c r="K12" i="11" s="1"/>
  <c r="J13" i="11"/>
  <c r="J14" i="11"/>
  <c r="K14" i="11" s="1"/>
  <c r="J15" i="11"/>
  <c r="J16" i="11"/>
  <c r="I11" i="11"/>
  <c r="K11" i="11" s="1"/>
  <c r="I12" i="11"/>
  <c r="I13" i="11"/>
  <c r="I14" i="11"/>
  <c r="I15" i="11"/>
  <c r="K15" i="11" s="1"/>
  <c r="I16" i="11"/>
  <c r="F16" i="11"/>
  <c r="L16" i="11"/>
  <c r="N16" i="11" s="1"/>
  <c r="F11" i="11"/>
  <c r="L11" i="11"/>
  <c r="N11" i="11" s="1"/>
  <c r="F12" i="11"/>
  <c r="L12" i="11" s="1"/>
  <c r="N12" i="11" s="1"/>
  <c r="F13" i="11"/>
  <c r="L13" i="11" s="1"/>
  <c r="N13" i="11" s="1"/>
  <c r="F14" i="11"/>
  <c r="L14" i="11" s="1"/>
  <c r="N14" i="11" s="1"/>
  <c r="F15" i="11"/>
  <c r="L15" i="11" s="1"/>
  <c r="N15" i="11" s="1"/>
  <c r="F10" i="11"/>
  <c r="L10" i="11" s="1"/>
  <c r="J10" i="11"/>
  <c r="K10" i="11" s="1"/>
  <c r="I10" i="11"/>
  <c r="K16" i="17"/>
  <c r="M11" i="21"/>
  <c r="K16" i="11" l="1"/>
  <c r="K12" i="17"/>
  <c r="M8" i="21"/>
  <c r="E16" i="24"/>
  <c r="G17" i="25"/>
  <c r="K13" i="11"/>
  <c r="K14" i="19"/>
  <c r="M9" i="21"/>
  <c r="M10" i="21"/>
  <c r="M13" i="21"/>
  <c r="M10" i="22"/>
  <c r="M12" i="22"/>
  <c r="M14" i="22"/>
  <c r="M10" i="23"/>
  <c r="M12" i="23"/>
  <c r="M14" i="23"/>
  <c r="N10" i="11"/>
  <c r="N18" i="11" s="1"/>
  <c r="L18" i="11"/>
</calcChain>
</file>

<file path=xl/sharedStrings.xml><?xml version="1.0" encoding="utf-8"?>
<sst xmlns="http://schemas.openxmlformats.org/spreadsheetml/2006/main" count="307" uniqueCount="103">
  <si>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</si>
  <si>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</si>
  <si>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</si>
  <si>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</si>
  <si>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</si>
  <si>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</si>
  <si>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</si>
  <si>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</si>
  <si>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</si>
  <si>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Ответы на запрос получены от ___ поставщиков (подрядчиков, исполнителей).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</si>
  <si>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</si>
  <si>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</si>
  <si>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</si>
  <si>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</si>
  <si>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</si>
  <si>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</si>
  <si>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</si>
  <si>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</si>
  <si>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</si>
  <si>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</si>
  <si>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</si>
  <si>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</si>
  <si>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</si>
  <si>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</si>
  <si>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</si>
  <si>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</si>
  <si>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</si>
  <si>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</si>
  <si>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</si>
  <si>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</si>
  <si>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</si>
  <si>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</si>
  <si>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</si>
  <si>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</si>
  <si>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</si>
  <si>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</si>
  <si>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</si>
  <si>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</si>
  <si>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</si>
  <si>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</si>
  <si>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</si>
  <si>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</si>
  <si>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</si>
  <si>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</si>
  <si>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</si>
  <si>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</si>
  <si>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</si>
  <si>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</si>
  <si>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</si>
  <si>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</si>
  <si>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</si>
  <si>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</si>
  <si>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</si>
  <si>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</si>
  <si>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</si>
  <si>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</si>
  <si>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</si>
  <si>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</si>
  <si>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</si>
  <si>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</si>
  <si>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</si>
  <si>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</si>
  <si>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</si>
  <si>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</si>
  <si>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t>9.1</t>
  </si>
  <si>
    <t>9.2</t>
  </si>
  <si>
    <t>9.3=9.1*9.2</t>
  </si>
  <si>
    <t>Кол-во месяцев оказания услуг, мес.</t>
  </si>
  <si>
    <t>Объем оказываемых услуг, ед.</t>
  </si>
  <si>
    <r>
      <rPr>
        <b/>
        <sz val="12"/>
        <color indexed="8"/>
        <rFont val="Times New Roman"/>
        <family val="1"/>
        <charset val="204"/>
      </rPr>
      <t>v</t>
    </r>
    <r>
      <rPr>
        <b/>
        <sz val="10"/>
        <color indexed="8"/>
        <rFont val="Times New Roman"/>
        <family val="1"/>
        <charset val="204"/>
      </rPr>
      <t xml:space="preserve"> - Объем оказываемых услуг, ед.</t>
    </r>
  </si>
  <si>
    <t>Кол-во оказ-х услуг в течен. месяца, ед/мес.</t>
  </si>
  <si>
    <t>13=8*9.3/10</t>
  </si>
  <si>
    <t>7.1</t>
  </si>
  <si>
    <t>7.2</t>
  </si>
  <si>
    <t>7.3=7.1*7.2</t>
  </si>
  <si>
    <t>Для определения НМЦК использована ценовая информация __________________________________________ (указать источники в соответствии с пунктами 3.7.4.1-3.7.4.8) на основании п. 3.7.4__ (указать конкретный пункт)</t>
  </si>
  <si>
    <t>Цена закупаемой продукции подлежат государственному регулированию в соответствии с:</t>
  </si>
  <si>
    <t xml:space="preserve">(указывается правовой акт) </t>
  </si>
  <si>
    <t>5=3*4</t>
  </si>
  <si>
    <r>
      <t xml:space="preserve">Определение и обоснование НМЦК </t>
    </r>
    <r>
      <rPr>
        <b/>
        <sz val="11"/>
        <color indexed="10"/>
        <rFont val="Times New Roman"/>
        <family val="1"/>
        <charset val="204"/>
      </rPr>
      <t>тарифным методом</t>
    </r>
  </si>
  <si>
    <t xml:space="preserve">                                                                           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</t>
  </si>
  <si>
    <t xml:space="preserve">руб. </t>
  </si>
  <si>
    <t xml:space="preserve">                                                                                                 руб. </t>
  </si>
  <si>
    <t>4.1</t>
  </si>
  <si>
    <t>4.2</t>
  </si>
  <si>
    <t>5=3*4.3</t>
  </si>
  <si>
    <t>4.3=4.1*4.2</t>
  </si>
  <si>
    <t xml:space="preserve">                                                                                                                                                     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</t>
  </si>
  <si>
    <r>
      <t>Тарифный метод - НМЦКтариф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п.5.1-5.2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</si>
  <si>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НМЦКтариф,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</si>
  <si>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Ответы на запрос получены от 3 поставщиков (подрядчиков, исполнителей).</t>
  </si>
  <si>
    <t>___________ /Л.В.Ваганова/ (подпись/ФИО)</t>
  </si>
  <si>
    <t>Руководитель  контрактной службы</t>
  </si>
  <si>
    <t>тел. 409-74-61</t>
  </si>
  <si>
    <r>
      <t xml:space="preserve">Метод сопоставимых рыночных цен (анализ рынка) - НМЦКрын </t>
    </r>
    <r>
      <rPr>
        <b/>
        <sz val="11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1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1"/>
        <color indexed="8"/>
        <rFont val="Times New Roman"/>
        <family val="1"/>
        <charset val="204"/>
      </rPr>
      <t>(</t>
    </r>
    <r>
      <rPr>
        <b/>
        <i/>
        <sz val="11"/>
        <color indexed="10"/>
        <rFont val="Times New Roman"/>
        <family val="1"/>
        <charset val="204"/>
      </rPr>
      <t>п.3.7.1</t>
    </r>
    <r>
      <rPr>
        <i/>
        <sz val="11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</si>
  <si>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Зам.дир.по АХР  (должность)</t>
  </si>
  <si>
    <r>
      <t xml:space="preserve">Заказчиком было направлены запросы о предоставлении ценовой информации </t>
    </r>
    <r>
      <rPr>
        <u/>
        <sz val="10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0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</si>
  <si>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изготовление и поставка концертных костюмов для нужд ГБУ ДО ДДТ «Современник»  Выборгского района Санкт-Петербурга в 2024 году.</t>
  </si>
  <si>
    <t>Определение и обоснование НМЦК методом сопоставимых рыночных цен (анализ рынка) на  оказание услуг по изготовлению и поставке концертных костюмов для нужд ГБУ ДО ДДТ «Современник»  Выборгского района Санкт-Петербурга в 2024 году.</t>
  </si>
  <si>
    <t xml:space="preserve">Обоснование выбора источника информации: ч.5 ст.22 ФЗ-44   (информация, полученная по запросу) коммерческое предложение  от 01.03.2024 вх.№7/1
</t>
  </si>
  <si>
    <t xml:space="preserve">Обоснование выбора источника информации: ч.5 ст.22 ФЗ-44   (информация, полученная по запросу)
Коммерческое предложение  от 01.07.2024 вх.№7/2
</t>
  </si>
  <si>
    <t xml:space="preserve">Обоснование выбора источника информации: ч.5 ст.22 ФЗ-44   (информация, полученная по запросу)
Коммерческое предложение  от 01.03.2024 вх.№ 7/3
</t>
  </si>
  <si>
    <t>Дата подготовки  обоснование НМЦК:    01.03.2024г.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</si>
</sst>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4" fontId="20" fillId="2" borderId="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4" fontId="17" fillId="0" borderId="0" xfId="0" applyNumberFormat="1" applyFont="1" applyAlignment="1">
      <alignment vertical="center" wrapText="1"/>
    </xf>
    <xf numFmtId="4" fontId="22" fillId="2" borderId="2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4" fontId="22" fillId="2" borderId="3" xfId="0" applyNumberFormat="1" applyFont="1" applyFill="1" applyBorder="1" applyAlignment="1">
      <alignment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lef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right" vertical="center" wrapText="1"/>
    </xf>
    <xf numFmtId="0" fontId="26" fillId="0" borderId="5" xfId="0" applyFont="1" applyBorder="1" applyAlignment="1">
      <alignment horizontal="right" vertical="center" wrapText="1"/>
    </xf>
    <xf numFmtId="4" fontId="22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4" fontId="22" fillId="0" borderId="2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top" wrapText="1"/>
    </xf>
    <xf numFmtId="10" fontId="25" fillId="0" borderId="1" xfId="0" applyNumberFormat="1" applyFont="1" applyFill="1" applyBorder="1" applyAlignment="1">
      <alignment horizontal="center" vertical="center" wrapText="1"/>
    </xf>
    <xf numFmtId="0" fontId="27" fillId="0" borderId="0" xfId="0" applyFont="1"/>
    <xf numFmtId="4" fontId="25" fillId="2" borderId="3" xfId="0" applyNumberFormat="1" applyFont="1" applyFill="1" applyBorder="1" applyAlignment="1">
      <alignment horizontal="center" vertical="center" wrapText="1"/>
    </xf>
    <xf numFmtId="164" fontId="25" fillId="2" borderId="1" xfId="0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4" fontId="29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0" fontId="30" fillId="3" borderId="1" xfId="0" applyNumberFormat="1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10" fontId="25" fillId="3" borderId="1" xfId="0" applyNumberFormat="1" applyFont="1" applyFill="1" applyBorder="1" applyAlignment="1">
      <alignment horizontal="center" vertical="center" wrapText="1"/>
    </xf>
    <xf numFmtId="164" fontId="25" fillId="3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0" fillId="4" borderId="0" xfId="0" applyFill="1"/>
    <xf numFmtId="1" fontId="17" fillId="0" borderId="0" xfId="0" applyNumberFormat="1" applyFont="1" applyAlignment="1">
      <alignment vertical="center" wrapText="1"/>
    </xf>
    <xf numFmtId="1" fontId="23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4" fontId="17" fillId="4" borderId="0" xfId="0" applyNumberFormat="1" applyFont="1" applyFill="1" applyAlignment="1">
      <alignment vertical="center" wrapText="1"/>
    </xf>
    <xf numFmtId="4" fontId="22" fillId="4" borderId="2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4" fontId="0" fillId="0" borderId="0" xfId="0" applyNumberFormat="1"/>
    <xf numFmtId="1" fontId="0" fillId="0" borderId="0" xfId="0" applyNumberFormat="1" applyAlignment="1">
      <alignment horizontal="center" wrapText="1"/>
    </xf>
    <xf numFmtId="0" fontId="0" fillId="0" borderId="0" xfId="0" applyBorder="1"/>
    <xf numFmtId="4" fontId="0" fillId="0" borderId="0" xfId="0" applyNumberFormat="1" applyBorder="1"/>
    <xf numFmtId="2" fontId="0" fillId="0" borderId="0" xfId="0" applyNumberFormat="1" applyBorder="1"/>
    <xf numFmtId="2" fontId="0" fillId="0" borderId="0" xfId="0" applyNumberFormat="1" applyAlignment="1">
      <alignment horizontal="center" wrapText="1"/>
    </xf>
    <xf numFmtId="2" fontId="0" fillId="0" borderId="0" xfId="0" applyNumberFormat="1" applyBorder="1" applyAlignment="1">
      <alignment horizontal="center" wrapText="1"/>
    </xf>
    <xf numFmtId="2" fontId="0" fillId="0" borderId="0" xfId="0" applyNumberFormat="1" applyBorder="1" applyProtection="1">
      <protection locked="0"/>
    </xf>
    <xf numFmtId="0" fontId="2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7" fillId="2" borderId="1" xfId="0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right" vertical="center" wrapText="1"/>
    </xf>
    <xf numFmtId="14" fontId="0" fillId="0" borderId="0" xfId="0" applyNumberFormat="1"/>
    <xf numFmtId="0" fontId="36" fillId="2" borderId="1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4" fontId="23" fillId="2" borderId="1" xfId="0" applyNumberFormat="1" applyFont="1" applyFill="1" applyBorder="1" applyAlignment="1">
      <alignment horizontal="center" vertical="center" wrapText="1"/>
    </xf>
    <xf numFmtId="4" fontId="23" fillId="4" borderId="1" xfId="0" applyNumberFormat="1" applyFont="1" applyFill="1" applyBorder="1" applyAlignment="1">
      <alignment horizontal="center" vertical="center" wrapText="1"/>
    </xf>
    <xf numFmtId="2" fontId="23" fillId="0" borderId="1" xfId="0" applyNumberFormat="1" applyFont="1" applyFill="1" applyBorder="1" applyAlignment="1">
      <alignment horizontal="center" vertical="center" wrapText="1"/>
    </xf>
    <xf numFmtId="2" fontId="23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14" fontId="5" fillId="2" borderId="7" xfId="0" applyNumberFormat="1" applyFont="1" applyFill="1" applyBorder="1" applyAlignment="1">
      <alignment horizontal="left" vertical="center" wrapText="1"/>
    </xf>
    <xf numFmtId="0" fontId="19" fillId="2" borderId="5" xfId="0" applyFont="1" applyFill="1" applyBorder="1" applyAlignment="1">
      <alignment horizontal="left" vertical="center" wrapText="1"/>
    </xf>
    <xf numFmtId="0" fontId="17" fillId="0" borderId="8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1" fontId="22" fillId="2" borderId="2" xfId="0" applyNumberFormat="1" applyFont="1" applyFill="1" applyBorder="1" applyAlignment="1">
      <alignment horizontal="center" vertical="center" wrapText="1"/>
    </xf>
    <xf numFmtId="1" fontId="22" fillId="2" borderId="6" xfId="0" applyNumberFormat="1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26" fillId="0" borderId="7" xfId="0" applyFont="1" applyBorder="1" applyAlignment="1">
      <alignment horizontal="right" vertical="center" wrapText="1"/>
    </xf>
    <xf numFmtId="0" fontId="26" fillId="0" borderId="4" xfId="0" applyFont="1" applyBorder="1" applyAlignment="1">
      <alignment horizontal="righ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left" vertical="center" wrapText="1"/>
    </xf>
    <xf numFmtId="4" fontId="22" fillId="4" borderId="2" xfId="0" applyNumberFormat="1" applyFont="1" applyFill="1" applyBorder="1" applyAlignment="1">
      <alignment horizontal="center" vertical="center" wrapText="1"/>
    </xf>
    <xf numFmtId="4" fontId="22" fillId="2" borderId="6" xfId="0" applyNumberFormat="1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top" wrapText="1"/>
    </xf>
    <xf numFmtId="0" fontId="19" fillId="2" borderId="2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2" borderId="6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352425</xdr:rowOff>
    </xdr:from>
    <xdr:to>
      <xdr:col>5</xdr:col>
      <xdr:colOff>561975</xdr:colOff>
      <xdr:row>6</xdr:row>
      <xdr:rowOff>685800</xdr:rowOff>
    </xdr:to>
    <xdr:pic>
      <xdr:nvPicPr>
        <xdr:cNvPr id="2561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324225" y="317182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6</xdr:row>
      <xdr:rowOff>133350</xdr:rowOff>
    </xdr:from>
    <xdr:to>
      <xdr:col>11</xdr:col>
      <xdr:colOff>1047750</xdr:colOff>
      <xdr:row>6</xdr:row>
      <xdr:rowOff>485775</xdr:rowOff>
    </xdr:to>
    <xdr:pic>
      <xdr:nvPicPr>
        <xdr:cNvPr id="2561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648575" y="2952750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6</xdr:row>
      <xdr:rowOff>514350</xdr:rowOff>
    </xdr:from>
    <xdr:to>
      <xdr:col>9</xdr:col>
      <xdr:colOff>866775</xdr:colOff>
      <xdr:row>6</xdr:row>
      <xdr:rowOff>942975</xdr:rowOff>
    </xdr:to>
    <xdr:pic>
      <xdr:nvPicPr>
        <xdr:cNvPr id="2561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86450" y="33337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6</xdr:row>
      <xdr:rowOff>771525</xdr:rowOff>
    </xdr:from>
    <xdr:to>
      <xdr:col>10</xdr:col>
      <xdr:colOff>704850</xdr:colOff>
      <xdr:row>6</xdr:row>
      <xdr:rowOff>1095375</xdr:rowOff>
    </xdr:to>
    <xdr:pic>
      <xdr:nvPicPr>
        <xdr:cNvPr id="2561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896100" y="35909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7</xdr:row>
      <xdr:rowOff>95250</xdr:rowOff>
    </xdr:from>
    <xdr:to>
      <xdr:col>8</xdr:col>
      <xdr:colOff>514350</xdr:colOff>
      <xdr:row>7</xdr:row>
      <xdr:rowOff>295275</xdr:rowOff>
    </xdr:to>
    <xdr:pic>
      <xdr:nvPicPr>
        <xdr:cNvPr id="25618" name="Picture 1133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86425" y="48196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25619" name="Picture 1134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629525" y="218122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95250</xdr:colOff>
      <xdr:row>9</xdr:row>
      <xdr:rowOff>9525</xdr:rowOff>
    </xdr:from>
    <xdr:to>
      <xdr:col>10</xdr:col>
      <xdr:colOff>647700</xdr:colOff>
      <xdr:row>10</xdr:row>
      <xdr:rowOff>85725</xdr:rowOff>
    </xdr:to>
    <xdr:pic>
      <xdr:nvPicPr>
        <xdr:cNvPr id="25620" name="Picture 1135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6924675" y="4132897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139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010025" y="290512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66675</xdr:colOff>
      <xdr:row>6</xdr:row>
      <xdr:rowOff>133350</xdr:rowOff>
    </xdr:from>
    <xdr:to>
      <xdr:col>15</xdr:col>
      <xdr:colOff>1047750</xdr:colOff>
      <xdr:row>6</xdr:row>
      <xdr:rowOff>485775</xdr:rowOff>
    </xdr:to>
    <xdr:pic>
      <xdr:nvPicPr>
        <xdr:cNvPr id="139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9248775" y="2686050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6</xdr:row>
      <xdr:rowOff>514350</xdr:rowOff>
    </xdr:from>
    <xdr:to>
      <xdr:col>13</xdr:col>
      <xdr:colOff>866775</xdr:colOff>
      <xdr:row>6</xdr:row>
      <xdr:rowOff>942975</xdr:rowOff>
    </xdr:to>
    <xdr:pic>
      <xdr:nvPicPr>
        <xdr:cNvPr id="139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81900" y="30670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6</xdr:row>
      <xdr:rowOff>771525</xdr:rowOff>
    </xdr:from>
    <xdr:to>
      <xdr:col>14</xdr:col>
      <xdr:colOff>704850</xdr:colOff>
      <xdr:row>6</xdr:row>
      <xdr:rowOff>1095375</xdr:rowOff>
    </xdr:to>
    <xdr:pic>
      <xdr:nvPicPr>
        <xdr:cNvPr id="139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96300" y="33242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428625</xdr:rowOff>
    </xdr:to>
    <xdr:pic>
      <xdr:nvPicPr>
        <xdr:cNvPr id="139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038975" y="391477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47625</xdr:colOff>
      <xdr:row>5</xdr:row>
      <xdr:rowOff>238125</xdr:rowOff>
    </xdr:from>
    <xdr:to>
      <xdr:col>15</xdr:col>
      <xdr:colOff>647700</xdr:colOff>
      <xdr:row>5</xdr:row>
      <xdr:rowOff>571500</xdr:rowOff>
    </xdr:to>
    <xdr:pic>
      <xdr:nvPicPr>
        <xdr:cNvPr id="1392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229725" y="218122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95250</xdr:colOff>
      <xdr:row>16</xdr:row>
      <xdr:rowOff>9525</xdr:rowOff>
    </xdr:from>
    <xdr:to>
      <xdr:col>14</xdr:col>
      <xdr:colOff>647700</xdr:colOff>
      <xdr:row>16</xdr:row>
      <xdr:rowOff>276225</xdr:rowOff>
    </xdr:to>
    <xdr:pic>
      <xdr:nvPicPr>
        <xdr:cNvPr id="1392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8524875" y="5791200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122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241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122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29908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122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2480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122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77190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12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84797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12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54355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122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194310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488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527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5</xdr:row>
      <xdr:rowOff>514350</xdr:rowOff>
    </xdr:from>
    <xdr:to>
      <xdr:col>11</xdr:col>
      <xdr:colOff>866775</xdr:colOff>
      <xdr:row>5</xdr:row>
      <xdr:rowOff>942975</xdr:rowOff>
    </xdr:to>
    <xdr:pic>
      <xdr:nvPicPr>
        <xdr:cNvPr id="1488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81900" y="30194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771525</xdr:rowOff>
    </xdr:from>
    <xdr:to>
      <xdr:col>12</xdr:col>
      <xdr:colOff>704850</xdr:colOff>
      <xdr:row>5</xdr:row>
      <xdr:rowOff>1095375</xdr:rowOff>
    </xdr:to>
    <xdr:pic>
      <xdr:nvPicPr>
        <xdr:cNvPr id="1488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96300" y="327660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257175</xdr:colOff>
      <xdr:row>6</xdr:row>
      <xdr:rowOff>161925</xdr:rowOff>
    </xdr:from>
    <xdr:to>
      <xdr:col>10</xdr:col>
      <xdr:colOff>523875</xdr:colOff>
      <xdr:row>6</xdr:row>
      <xdr:rowOff>314325</xdr:rowOff>
    </xdr:to>
    <xdr:pic>
      <xdr:nvPicPr>
        <xdr:cNvPr id="1488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077075" y="380047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95250</xdr:colOff>
      <xdr:row>5</xdr:row>
      <xdr:rowOff>371475</xdr:rowOff>
    </xdr:from>
    <xdr:to>
      <xdr:col>13</xdr:col>
      <xdr:colOff>923925</xdr:colOff>
      <xdr:row>5</xdr:row>
      <xdr:rowOff>800100</xdr:rowOff>
    </xdr:to>
    <xdr:pic>
      <xdr:nvPicPr>
        <xdr:cNvPr id="1488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9277350" y="2876550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304800</xdr:colOff>
      <xdr:row>15</xdr:row>
      <xdr:rowOff>9525</xdr:rowOff>
    </xdr:from>
    <xdr:to>
      <xdr:col>12</xdr:col>
      <xdr:colOff>295275</xdr:colOff>
      <xdr:row>15</xdr:row>
      <xdr:rowOff>333375</xdr:rowOff>
    </xdr:to>
    <xdr:pic>
      <xdr:nvPicPr>
        <xdr:cNvPr id="1488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858125" y="55721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4</xdr:row>
      <xdr:rowOff>238125</xdr:rowOff>
    </xdr:from>
    <xdr:to>
      <xdr:col>13</xdr:col>
      <xdr:colOff>647700</xdr:colOff>
      <xdr:row>4</xdr:row>
      <xdr:rowOff>495300</xdr:rowOff>
    </xdr:to>
    <xdr:pic>
      <xdr:nvPicPr>
        <xdr:cNvPr id="1488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372600" y="19716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2664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2664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2664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266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2664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2664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2664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266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2665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6</xdr:row>
      <xdr:rowOff>447675</xdr:rowOff>
    </xdr:from>
    <xdr:to>
      <xdr:col>5</xdr:col>
      <xdr:colOff>523875</xdr:colOff>
      <xdr:row>6</xdr:row>
      <xdr:rowOff>733425</xdr:rowOff>
    </xdr:to>
    <xdr:pic>
      <xdr:nvPicPr>
        <xdr:cNvPr id="1585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6098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1585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81900" y="26765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1586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96300" y="293370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257175</xdr:colOff>
      <xdr:row>7</xdr:row>
      <xdr:rowOff>161925</xdr:rowOff>
    </xdr:from>
    <xdr:to>
      <xdr:col>10</xdr:col>
      <xdr:colOff>523875</xdr:colOff>
      <xdr:row>7</xdr:row>
      <xdr:rowOff>314325</xdr:rowOff>
    </xdr:to>
    <xdr:pic>
      <xdr:nvPicPr>
        <xdr:cNvPr id="1586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077075" y="345757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95250</xdr:colOff>
      <xdr:row>6</xdr:row>
      <xdr:rowOff>371475</xdr:rowOff>
    </xdr:from>
    <xdr:to>
      <xdr:col>13</xdr:col>
      <xdr:colOff>923925</xdr:colOff>
      <xdr:row>6</xdr:row>
      <xdr:rowOff>800100</xdr:rowOff>
    </xdr:to>
    <xdr:pic>
      <xdr:nvPicPr>
        <xdr:cNvPr id="158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9277350" y="2533650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304800</xdr:colOff>
      <xdr:row>16</xdr:row>
      <xdr:rowOff>9525</xdr:rowOff>
    </xdr:from>
    <xdr:to>
      <xdr:col>12</xdr:col>
      <xdr:colOff>295275</xdr:colOff>
      <xdr:row>16</xdr:row>
      <xdr:rowOff>333375</xdr:rowOff>
    </xdr:to>
    <xdr:pic>
      <xdr:nvPicPr>
        <xdr:cNvPr id="1586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858125" y="52292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5</xdr:row>
      <xdr:rowOff>238125</xdr:rowOff>
    </xdr:from>
    <xdr:to>
      <xdr:col>13</xdr:col>
      <xdr:colOff>647700</xdr:colOff>
      <xdr:row>5</xdr:row>
      <xdr:rowOff>495300</xdr:rowOff>
    </xdr:to>
    <xdr:pic>
      <xdr:nvPicPr>
        <xdr:cNvPr id="1586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372600" y="1628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276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2766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2766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2766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2766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276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2767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2767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6</xdr:row>
      <xdr:rowOff>447675</xdr:rowOff>
    </xdr:from>
    <xdr:to>
      <xdr:col>5</xdr:col>
      <xdr:colOff>523875</xdr:colOff>
      <xdr:row>6</xdr:row>
      <xdr:rowOff>733425</xdr:rowOff>
    </xdr:to>
    <xdr:pic>
      <xdr:nvPicPr>
        <xdr:cNvPr id="1685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6098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1685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81900" y="26765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1685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96300" y="293370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257175</xdr:colOff>
      <xdr:row>7</xdr:row>
      <xdr:rowOff>161925</xdr:rowOff>
    </xdr:from>
    <xdr:to>
      <xdr:col>10</xdr:col>
      <xdr:colOff>523875</xdr:colOff>
      <xdr:row>7</xdr:row>
      <xdr:rowOff>314325</xdr:rowOff>
    </xdr:to>
    <xdr:pic>
      <xdr:nvPicPr>
        <xdr:cNvPr id="1685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077075" y="345757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95250</xdr:colOff>
      <xdr:row>6</xdr:row>
      <xdr:rowOff>371475</xdr:rowOff>
    </xdr:from>
    <xdr:to>
      <xdr:col>13</xdr:col>
      <xdr:colOff>923925</xdr:colOff>
      <xdr:row>6</xdr:row>
      <xdr:rowOff>800100</xdr:rowOff>
    </xdr:to>
    <xdr:pic>
      <xdr:nvPicPr>
        <xdr:cNvPr id="1685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9277350" y="2533650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304800</xdr:colOff>
      <xdr:row>16</xdr:row>
      <xdr:rowOff>9525</xdr:rowOff>
    </xdr:from>
    <xdr:to>
      <xdr:col>12</xdr:col>
      <xdr:colOff>295275</xdr:colOff>
      <xdr:row>16</xdr:row>
      <xdr:rowOff>333375</xdr:rowOff>
    </xdr:to>
    <xdr:pic>
      <xdr:nvPicPr>
        <xdr:cNvPr id="168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858125" y="52292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5</xdr:row>
      <xdr:rowOff>238125</xdr:rowOff>
    </xdr:from>
    <xdr:to>
      <xdr:col>13</xdr:col>
      <xdr:colOff>647700</xdr:colOff>
      <xdr:row>5</xdr:row>
      <xdr:rowOff>495300</xdr:rowOff>
    </xdr:to>
    <xdr:pic>
      <xdr:nvPicPr>
        <xdr:cNvPr id="168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372600" y="1628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1000125</xdr:colOff>
      <xdr:row>5</xdr:row>
      <xdr:rowOff>38100</xdr:rowOff>
    </xdr:from>
    <xdr:to>
      <xdr:col>2</xdr:col>
      <xdr:colOff>1543050</xdr:colOff>
      <xdr:row>5</xdr:row>
      <xdr:rowOff>314325</xdr:rowOff>
    </xdr:to>
    <xdr:pic>
      <xdr:nvPicPr>
        <xdr:cNvPr id="17570" name="Picture 71" descr="C:\Temp\KClipboardExport\2ic0bma5.t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24325" y="1343025"/>
          <a:ext cx="5429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171450</xdr:colOff>
      <xdr:row>5</xdr:row>
      <xdr:rowOff>66675</xdr:rowOff>
    </xdr:from>
    <xdr:to>
      <xdr:col>4</xdr:col>
      <xdr:colOff>1590675</xdr:colOff>
      <xdr:row>5</xdr:row>
      <xdr:rowOff>419100</xdr:rowOff>
    </xdr:to>
    <xdr:pic>
      <xdr:nvPicPr>
        <xdr:cNvPr id="17571" name="Picture 75" descr="C:\Temp\KClipboardExport\9mxrhpa1.tmp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38975" y="1371600"/>
          <a:ext cx="14192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790575</xdr:colOff>
      <xdr:row>5</xdr:row>
      <xdr:rowOff>9525</xdr:rowOff>
    </xdr:from>
    <xdr:to>
      <xdr:col>2</xdr:col>
      <xdr:colOff>1333500</xdr:colOff>
      <xdr:row>5</xdr:row>
      <xdr:rowOff>285750</xdr:rowOff>
    </xdr:to>
    <xdr:pic>
      <xdr:nvPicPr>
        <xdr:cNvPr id="22603" name="Picture 71" descr="C:\Temp\KClipboardExport\2ic0bma5.t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43225" y="1314450"/>
          <a:ext cx="5429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180975</xdr:colOff>
      <xdr:row>5</xdr:row>
      <xdr:rowOff>66675</xdr:rowOff>
    </xdr:from>
    <xdr:to>
      <xdr:col>6</xdr:col>
      <xdr:colOff>1590675</xdr:colOff>
      <xdr:row>6</xdr:row>
      <xdr:rowOff>28575</xdr:rowOff>
    </xdr:to>
    <xdr:pic>
      <xdr:nvPicPr>
        <xdr:cNvPr id="22604" name="Picture 75" descr="C:\Temp\KClipboardExport\9mxrhpa1.tmp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24725" y="1371600"/>
          <a:ext cx="14097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tabSelected="1" zoomScaleNormal="100" workbookViewId="0">
      <selection activeCell="B7" sqref="B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86" t="s">
        <v>39</v>
      </c>
      <c r="B1" s="86"/>
    </row>
    <row r="2" spans="1:2" ht="60" customHeight="1" x14ac:dyDescent="0.25">
      <c r="A2" s="87" t="s">
        <v>97</v>
      </c>
      <c r="B2" s="88"/>
    </row>
    <row r="3" spans="1:2" ht="15.75" x14ac:dyDescent="0.25">
      <c r="A3" s="89" t="s">
        <v>0</v>
      </c>
      <c r="B3" s="89"/>
    </row>
    <row r="4" spans="1:2" ht="1.5" customHeight="1" x14ac:dyDescent="0.25">
      <c r="A4" s="4"/>
      <c r="B4" s="4"/>
    </row>
    <row r="5" spans="1:2" ht="135.75" customHeight="1" x14ac:dyDescent="0.25">
      <c r="A5" s="5" t="s">
        <v>1</v>
      </c>
      <c r="B5" s="67" t="s">
        <v>97</v>
      </c>
    </row>
    <row r="6" spans="1:2" ht="229.5" customHeight="1" x14ac:dyDescent="0.25">
      <c r="A6" s="5" t="s">
        <v>2</v>
      </c>
      <c r="B6" s="67" t="s">
        <v>94</v>
      </c>
    </row>
    <row r="7" spans="1:2" ht="52.5" customHeight="1" x14ac:dyDescent="0.25">
      <c r="A7" s="5" t="s">
        <v>52</v>
      </c>
      <c r="B7" s="77">
        <v>540233.03</v>
      </c>
    </row>
    <row r="8" spans="1:2" ht="23.25" customHeight="1" x14ac:dyDescent="0.25">
      <c r="A8" s="90">
        <v>45352</v>
      </c>
      <c r="B8" s="91"/>
    </row>
    <row r="9" spans="1:2" ht="6" customHeight="1" x14ac:dyDescent="0.25">
      <c r="A9" s="64"/>
      <c r="B9" s="64"/>
    </row>
    <row r="10" spans="1:2" ht="15.75" x14ac:dyDescent="0.25">
      <c r="A10" s="82" t="s">
        <v>92</v>
      </c>
      <c r="B10" s="83"/>
    </row>
    <row r="11" spans="1:2" ht="9" customHeight="1" x14ac:dyDescent="0.25">
      <c r="A11" s="64"/>
      <c r="B11" s="64"/>
    </row>
    <row r="12" spans="1:2" ht="15.75" x14ac:dyDescent="0.25">
      <c r="A12" s="65" t="s">
        <v>95</v>
      </c>
      <c r="B12" s="65" t="s">
        <v>91</v>
      </c>
    </row>
    <row r="13" spans="1:2" ht="13.5" customHeight="1" x14ac:dyDescent="0.25">
      <c r="A13" s="64"/>
      <c r="B13" s="66" t="s">
        <v>93</v>
      </c>
    </row>
    <row r="14" spans="1:2" ht="1.5" hidden="1" customHeight="1" x14ac:dyDescent="0.25">
      <c r="A14" s="9"/>
      <c r="B14" s="7"/>
    </row>
    <row r="15" spans="1:2" ht="15.75" x14ac:dyDescent="0.25">
      <c r="A15" s="82"/>
      <c r="B15" s="83"/>
    </row>
    <row r="16" spans="1:2" ht="29.25" customHeight="1" x14ac:dyDescent="0.25">
      <c r="A16" s="84"/>
      <c r="B16" s="85"/>
    </row>
  </sheetData>
  <mergeCells count="7">
    <mergeCell ref="A10:B10"/>
    <mergeCell ref="A16:B16"/>
    <mergeCell ref="A1:B1"/>
    <mergeCell ref="A2:B2"/>
    <mergeCell ref="A3:B3"/>
    <mergeCell ref="A8:B8"/>
    <mergeCell ref="A15:B15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Y117"/>
  <sheetViews>
    <sheetView topLeftCell="A7" zoomScaleNormal="100" workbookViewId="0">
      <selection activeCell="L10" sqref="L10"/>
    </sheetView>
  </sheetViews>
  <sheetFormatPr defaultRowHeight="15" x14ac:dyDescent="0.25"/>
  <cols>
    <col min="1" max="1" width="4.5703125" customWidth="1"/>
    <col min="2" max="2" width="19.85546875" customWidth="1"/>
    <col min="3" max="3" width="9.140625" customWidth="1"/>
    <col min="4" max="4" width="9.42578125" customWidth="1"/>
    <col min="5" max="5" width="9.85546875" customWidth="1"/>
    <col min="6" max="6" width="11.42578125" customWidth="1"/>
    <col min="7" max="7" width="8.42578125" style="52" customWidth="1"/>
    <col min="8" max="8" width="8.85546875" customWidth="1"/>
    <col min="9" max="9" width="11" style="49" customWidth="1"/>
    <col min="10" max="10" width="14.5703125" customWidth="1"/>
    <col min="11" max="11" width="11.28515625" customWidth="1"/>
    <col min="12" max="12" width="16.140625" customWidth="1"/>
    <col min="13" max="14" width="9.140625" style="55"/>
    <col min="15" max="15" width="9.7109375" style="61" customWidth="1"/>
    <col min="16" max="16" width="4.7109375" style="55" customWidth="1"/>
    <col min="17" max="17" width="9.140625" style="55"/>
    <col min="18" max="18" width="10.5703125" style="55" customWidth="1"/>
    <col min="20" max="20" width="9.140625" style="55"/>
    <col min="21" max="21" width="10.85546875" style="55" customWidth="1"/>
    <col min="22" max="25" width="9.140625" style="55"/>
  </cols>
  <sheetData>
    <row r="1" spans="1:15" ht="39" customHeight="1" x14ac:dyDescent="0.25">
      <c r="A1" s="93" t="s">
        <v>98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5" ht="43.5" customHeight="1" x14ac:dyDescent="0.25">
      <c r="A2" s="109" t="s">
        <v>30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15" ht="43.5" customHeight="1" x14ac:dyDescent="0.25">
      <c r="A3" s="94" t="s">
        <v>96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5" ht="21.75" customHeight="1" x14ac:dyDescent="0.25">
      <c r="A4" s="95" t="s">
        <v>90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15" hidden="1" x14ac:dyDescent="0.25">
      <c r="A5" s="1"/>
      <c r="B5" s="1"/>
      <c r="C5" s="1"/>
      <c r="D5" s="1"/>
      <c r="E5" s="1"/>
      <c r="F5" s="1"/>
      <c r="G5" s="50"/>
      <c r="H5" s="1"/>
      <c r="I5" s="53"/>
      <c r="J5" s="101"/>
      <c r="K5" s="102"/>
      <c r="L5" s="102"/>
    </row>
    <row r="6" spans="1:15" ht="51" customHeight="1" x14ac:dyDescent="0.25">
      <c r="A6" s="97" t="s">
        <v>10</v>
      </c>
      <c r="B6" s="99" t="s">
        <v>24</v>
      </c>
      <c r="C6" s="103" t="s">
        <v>59</v>
      </c>
      <c r="D6" s="104"/>
      <c r="E6" s="104"/>
      <c r="F6" s="105"/>
      <c r="G6" s="106" t="s">
        <v>25</v>
      </c>
      <c r="H6" s="99" t="s">
        <v>26</v>
      </c>
      <c r="I6" s="111" t="s">
        <v>23</v>
      </c>
      <c r="J6" s="111"/>
      <c r="K6" s="111"/>
      <c r="L6" s="12" t="s">
        <v>38</v>
      </c>
    </row>
    <row r="7" spans="1:15" ht="173.25" customHeight="1" x14ac:dyDescent="0.25">
      <c r="A7" s="98"/>
      <c r="B7" s="100"/>
      <c r="C7" s="71" t="s">
        <v>99</v>
      </c>
      <c r="D7" s="72" t="s">
        <v>100</v>
      </c>
      <c r="E7" s="72" t="s">
        <v>101</v>
      </c>
      <c r="F7" s="13"/>
      <c r="G7" s="107"/>
      <c r="H7" s="108"/>
      <c r="I7" s="54" t="s">
        <v>27</v>
      </c>
      <c r="J7" s="28" t="s">
        <v>11</v>
      </c>
      <c r="K7" s="28" t="s">
        <v>29</v>
      </c>
      <c r="L7" s="14"/>
    </row>
    <row r="8" spans="1:15" ht="30.75" customHeight="1" x14ac:dyDescent="0.25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 t="s">
        <v>34</v>
      </c>
      <c r="G8" s="51">
        <v>7</v>
      </c>
      <c r="H8" s="70" t="s">
        <v>63</v>
      </c>
      <c r="I8" s="48" t="s">
        <v>28</v>
      </c>
      <c r="J8" s="26">
        <v>10</v>
      </c>
      <c r="K8" s="26">
        <v>11</v>
      </c>
      <c r="L8" s="15">
        <v>12</v>
      </c>
      <c r="N8" s="60"/>
      <c r="O8" s="62"/>
    </row>
    <row r="9" spans="1:15" ht="228.75" customHeight="1" x14ac:dyDescent="0.25">
      <c r="A9" s="15">
        <v>1</v>
      </c>
      <c r="B9" s="81" t="s">
        <v>97</v>
      </c>
      <c r="C9" s="79">
        <v>497900</v>
      </c>
      <c r="D9" s="79">
        <v>563300</v>
      </c>
      <c r="E9" s="79">
        <v>559500</v>
      </c>
      <c r="F9" s="73">
        <f t="shared" ref="F9" si="0">SUM(C9:E9)</f>
        <v>1620700</v>
      </c>
      <c r="G9" s="78">
        <v>1</v>
      </c>
      <c r="H9" s="70">
        <v>3</v>
      </c>
      <c r="I9" s="74">
        <f>AVERAGE(C9:E9)</f>
        <v>540233.32999999996</v>
      </c>
      <c r="J9" s="75">
        <f>STDEV(C9:E9)</f>
        <v>36710.94</v>
      </c>
      <c r="K9" s="80">
        <f>J9/I9</f>
        <v>6.8000000000000005E-2</v>
      </c>
      <c r="L9" s="76">
        <v>540233.03</v>
      </c>
      <c r="N9" s="63"/>
      <c r="O9" s="62"/>
    </row>
    <row r="10" spans="1:15" x14ac:dyDescent="0.25">
      <c r="B10" s="68"/>
      <c r="C10" s="68"/>
      <c r="D10" s="68"/>
      <c r="E10" s="68"/>
      <c r="F10" s="68"/>
      <c r="G10" s="68"/>
      <c r="H10" s="68"/>
      <c r="I10" s="68"/>
      <c r="J10" s="68"/>
      <c r="K10" s="22"/>
      <c r="L10" s="23">
        <v>540233.03</v>
      </c>
      <c r="N10" s="63"/>
      <c r="O10" s="62"/>
    </row>
    <row r="11" spans="1:15" x14ac:dyDescent="0.25">
      <c r="B11" s="92" t="s">
        <v>102</v>
      </c>
      <c r="C11" s="92"/>
      <c r="D11" s="92"/>
      <c r="E11" s="92"/>
      <c r="F11" s="1"/>
      <c r="G11" s="60"/>
      <c r="H11" s="55"/>
      <c r="I11" s="57"/>
      <c r="K11" s="1"/>
      <c r="L11" s="11"/>
      <c r="N11" s="63"/>
      <c r="O11" s="62"/>
    </row>
    <row r="12" spans="1:15" x14ac:dyDescent="0.25">
      <c r="B12" s="69"/>
      <c r="G12" s="55"/>
      <c r="H12" s="55"/>
      <c r="I12" s="57"/>
      <c r="K12" s="58"/>
      <c r="L12" s="59"/>
      <c r="N12" s="63"/>
      <c r="O12" s="62"/>
    </row>
    <row r="13" spans="1:15" x14ac:dyDescent="0.25">
      <c r="G13" s="55"/>
      <c r="H13" s="55"/>
      <c r="I13" s="57"/>
      <c r="K13" s="58"/>
      <c r="L13" s="58"/>
      <c r="N13" s="63"/>
      <c r="O13" s="62"/>
    </row>
    <row r="14" spans="1:15" ht="41.25" customHeight="1" x14ac:dyDescent="0.25">
      <c r="G14" s="55"/>
      <c r="H14" s="55"/>
      <c r="I14" s="57"/>
      <c r="K14" s="58"/>
      <c r="L14" s="59"/>
      <c r="N14" s="63"/>
      <c r="O14" s="62"/>
    </row>
    <row r="15" spans="1:15" ht="46.5" customHeight="1" x14ac:dyDescent="0.25">
      <c r="G15" s="55"/>
      <c r="H15" s="55"/>
      <c r="I15" s="57"/>
      <c r="K15" s="58"/>
      <c r="L15" s="59"/>
      <c r="N15" s="63"/>
      <c r="O15" s="62"/>
    </row>
    <row r="16" spans="1:15" ht="44.25" customHeight="1" x14ac:dyDescent="0.25">
      <c r="G16" s="55"/>
      <c r="H16" s="57"/>
      <c r="I16"/>
      <c r="K16" s="58"/>
      <c r="L16" s="58"/>
      <c r="N16" s="63"/>
      <c r="O16" s="62"/>
    </row>
    <row r="17" spans="7:15" ht="42.75" customHeight="1" x14ac:dyDescent="0.25">
      <c r="G17" s="55"/>
      <c r="H17" s="57"/>
      <c r="I17"/>
      <c r="K17" s="58"/>
      <c r="L17" s="58"/>
      <c r="N17" s="63"/>
      <c r="O17" s="62"/>
    </row>
    <row r="18" spans="7:15" x14ac:dyDescent="0.25">
      <c r="G18" s="55"/>
      <c r="H18" s="57"/>
      <c r="I18"/>
      <c r="N18" s="63"/>
      <c r="O18" s="62"/>
    </row>
    <row r="19" spans="7:15" ht="67.5" customHeight="1" x14ac:dyDescent="0.25">
      <c r="G19" s="55"/>
      <c r="H19" s="57"/>
      <c r="I19"/>
      <c r="N19" s="63"/>
      <c r="O19" s="62"/>
    </row>
    <row r="20" spans="7:15" ht="43.5" customHeight="1" x14ac:dyDescent="0.25">
      <c r="G20" s="60"/>
      <c r="H20" s="55"/>
      <c r="I20" s="57"/>
      <c r="L20" s="56"/>
      <c r="N20" s="63"/>
      <c r="O20" s="62"/>
    </row>
    <row r="21" spans="7:15" x14ac:dyDescent="0.25">
      <c r="G21" s="55"/>
      <c r="H21" s="55"/>
      <c r="I21" s="57"/>
      <c r="N21" s="63"/>
      <c r="O21" s="62"/>
    </row>
    <row r="22" spans="7:15" x14ac:dyDescent="0.25">
      <c r="G22" s="55"/>
      <c r="H22" s="55"/>
      <c r="I22" s="57"/>
      <c r="N22" s="63"/>
      <c r="O22" s="62"/>
    </row>
    <row r="23" spans="7:15" x14ac:dyDescent="0.25">
      <c r="G23" s="55"/>
      <c r="H23" s="55"/>
      <c r="I23" s="57"/>
      <c r="N23" s="63"/>
      <c r="O23" s="62"/>
    </row>
    <row r="24" spans="7:15" x14ac:dyDescent="0.25">
      <c r="G24" s="55"/>
      <c r="H24" s="55"/>
      <c r="I24" s="57"/>
      <c r="N24" s="63"/>
      <c r="O24" s="62"/>
    </row>
    <row r="25" spans="7:15" x14ac:dyDescent="0.25">
      <c r="G25" s="55"/>
      <c r="H25" s="57"/>
      <c r="I25"/>
      <c r="N25" s="63"/>
      <c r="O25" s="62"/>
    </row>
    <row r="26" spans="7:15" x14ac:dyDescent="0.25">
      <c r="G26" s="55"/>
      <c r="H26" s="57"/>
      <c r="I26"/>
      <c r="N26" s="63"/>
      <c r="O26" s="62"/>
    </row>
    <row r="27" spans="7:15" x14ac:dyDescent="0.25">
      <c r="G27" s="55"/>
      <c r="H27" s="57"/>
      <c r="I27"/>
      <c r="N27" s="63"/>
      <c r="O27" s="62"/>
    </row>
    <row r="28" spans="7:15" x14ac:dyDescent="0.25">
      <c r="G28" s="55"/>
      <c r="H28" s="57"/>
      <c r="I28"/>
      <c r="N28" s="63"/>
      <c r="O28" s="62"/>
    </row>
    <row r="29" spans="7:15" x14ac:dyDescent="0.25">
      <c r="G29" s="55"/>
      <c r="H29" s="57"/>
      <c r="I29"/>
      <c r="N29" s="63"/>
      <c r="O29" s="62"/>
    </row>
    <row r="30" spans="7:15" x14ac:dyDescent="0.25">
      <c r="G30" s="55"/>
      <c r="H30" s="57"/>
      <c r="I30"/>
      <c r="N30" s="63"/>
      <c r="O30" s="62"/>
    </row>
    <row r="31" spans="7:15" x14ac:dyDescent="0.25">
      <c r="I31"/>
      <c r="N31" s="63"/>
      <c r="O31" s="62"/>
    </row>
    <row r="32" spans="7:15" x14ac:dyDescent="0.25">
      <c r="I32"/>
      <c r="N32" s="63"/>
      <c r="O32" s="62"/>
    </row>
    <row r="33" spans="9:18" x14ac:dyDescent="0.25">
      <c r="I33"/>
      <c r="N33" s="63"/>
      <c r="O33" s="62"/>
    </row>
    <row r="34" spans="9:18" x14ac:dyDescent="0.25">
      <c r="I34"/>
      <c r="N34" s="63"/>
      <c r="O34" s="62"/>
    </row>
    <row r="35" spans="9:18" x14ac:dyDescent="0.25">
      <c r="I35"/>
      <c r="N35" s="63"/>
      <c r="O35" s="62"/>
    </row>
    <row r="36" spans="9:18" x14ac:dyDescent="0.25">
      <c r="I36"/>
      <c r="N36" s="63"/>
      <c r="O36" s="62"/>
    </row>
    <row r="37" spans="9:18" x14ac:dyDescent="0.25">
      <c r="I37"/>
      <c r="N37" s="63"/>
      <c r="O37" s="62"/>
    </row>
    <row r="38" spans="9:18" x14ac:dyDescent="0.25">
      <c r="I38"/>
      <c r="N38" s="63"/>
      <c r="O38" s="62"/>
    </row>
    <row r="39" spans="9:18" x14ac:dyDescent="0.25">
      <c r="I39"/>
      <c r="N39" s="63"/>
      <c r="O39" s="62"/>
    </row>
    <row r="40" spans="9:18" x14ac:dyDescent="0.25">
      <c r="I40"/>
      <c r="N40" s="63"/>
      <c r="O40" s="62"/>
    </row>
    <row r="41" spans="9:18" x14ac:dyDescent="0.25">
      <c r="I41"/>
      <c r="N41" s="63"/>
      <c r="O41" s="62"/>
    </row>
    <row r="42" spans="9:18" x14ac:dyDescent="0.25">
      <c r="I42"/>
      <c r="N42" s="63"/>
      <c r="O42" s="62"/>
    </row>
    <row r="43" spans="9:18" x14ac:dyDescent="0.25">
      <c r="I43"/>
      <c r="N43" s="63"/>
      <c r="O43" s="62"/>
    </row>
    <row r="44" spans="9:18" x14ac:dyDescent="0.25">
      <c r="I44"/>
      <c r="N44" s="63"/>
      <c r="O44" s="62"/>
    </row>
    <row r="45" spans="9:18" ht="12.75" customHeight="1" x14ac:dyDescent="0.25">
      <c r="I45"/>
      <c r="N45" s="63"/>
      <c r="O45" s="62"/>
    </row>
    <row r="46" spans="9:18" ht="25.5" customHeight="1" x14ac:dyDescent="0.25">
      <c r="I46"/>
      <c r="N46" s="63"/>
      <c r="O46" s="62"/>
    </row>
    <row r="47" spans="9:18" x14ac:dyDescent="0.25">
      <c r="I47"/>
      <c r="N47" s="63"/>
      <c r="O47" s="60"/>
      <c r="P47" s="62"/>
      <c r="Q47" s="60"/>
      <c r="R47" s="60"/>
    </row>
    <row r="48" spans="9:18" x14ac:dyDescent="0.25">
      <c r="I48"/>
      <c r="M48" s="60"/>
      <c r="N48" s="63"/>
      <c r="O48" s="60"/>
      <c r="P48" s="61"/>
    </row>
    <row r="49" spans="9:16" x14ac:dyDescent="0.25">
      <c r="I49"/>
      <c r="M49" s="60"/>
      <c r="N49" s="63"/>
      <c r="O49" s="60"/>
      <c r="P49" s="61"/>
    </row>
    <row r="50" spans="9:16" x14ac:dyDescent="0.25">
      <c r="I50"/>
      <c r="M50" s="60"/>
      <c r="N50" s="63"/>
      <c r="O50" s="60"/>
      <c r="P50" s="61"/>
    </row>
    <row r="51" spans="9:16" x14ac:dyDescent="0.25">
      <c r="I51"/>
      <c r="M51" s="60"/>
      <c r="N51" s="63"/>
      <c r="O51" s="60"/>
      <c r="P51" s="61"/>
    </row>
    <row r="52" spans="9:16" x14ac:dyDescent="0.25">
      <c r="I52"/>
      <c r="M52" s="60"/>
      <c r="N52" s="63"/>
      <c r="O52" s="60"/>
      <c r="P52" s="61"/>
    </row>
    <row r="53" spans="9:16" x14ac:dyDescent="0.25">
      <c r="I53"/>
      <c r="M53" s="60"/>
      <c r="N53" s="63"/>
      <c r="O53" s="60"/>
      <c r="P53" s="61"/>
    </row>
    <row r="54" spans="9:16" x14ac:dyDescent="0.25">
      <c r="I54"/>
      <c r="N54" s="63"/>
      <c r="O54" s="60"/>
      <c r="P54" s="61"/>
    </row>
    <row r="55" spans="9:16" x14ac:dyDescent="0.25">
      <c r="I55"/>
      <c r="N55" s="63"/>
      <c r="O55" s="60"/>
      <c r="P55" s="61"/>
    </row>
    <row r="56" spans="9:16" x14ac:dyDescent="0.25">
      <c r="I56"/>
      <c r="N56" s="63"/>
      <c r="O56" s="60"/>
      <c r="P56" s="61"/>
    </row>
    <row r="57" spans="9:16" x14ac:dyDescent="0.25">
      <c r="I57"/>
      <c r="N57" s="63"/>
      <c r="O57" s="60"/>
      <c r="P57" s="61"/>
    </row>
    <row r="58" spans="9:16" x14ac:dyDescent="0.25">
      <c r="I58"/>
      <c r="N58" s="63"/>
      <c r="O58" s="62"/>
    </row>
    <row r="59" spans="9:16" x14ac:dyDescent="0.25">
      <c r="I59"/>
      <c r="N59" s="63"/>
      <c r="O59" s="62"/>
    </row>
    <row r="60" spans="9:16" x14ac:dyDescent="0.25">
      <c r="I60"/>
      <c r="N60" s="63"/>
      <c r="O60" s="62"/>
    </row>
    <row r="61" spans="9:16" x14ac:dyDescent="0.25">
      <c r="I61"/>
      <c r="N61" s="63"/>
      <c r="O61" s="62"/>
    </row>
    <row r="62" spans="9:16" x14ac:dyDescent="0.25">
      <c r="I62"/>
      <c r="N62" s="63"/>
      <c r="O62" s="62"/>
    </row>
    <row r="63" spans="9:16" x14ac:dyDescent="0.25">
      <c r="I63"/>
      <c r="N63" s="63"/>
      <c r="O63" s="62"/>
    </row>
    <row r="64" spans="9:16" x14ac:dyDescent="0.25">
      <c r="I64"/>
      <c r="N64" s="63"/>
      <c r="O64" s="62"/>
    </row>
    <row r="65" spans="9:15" x14ac:dyDescent="0.25">
      <c r="I65"/>
      <c r="N65" s="63"/>
      <c r="O65" s="62"/>
    </row>
    <row r="66" spans="9:15" x14ac:dyDescent="0.25">
      <c r="I66"/>
      <c r="N66" s="63"/>
      <c r="O66" s="62"/>
    </row>
    <row r="67" spans="9:15" x14ac:dyDescent="0.25">
      <c r="I67"/>
      <c r="N67" s="63"/>
      <c r="O67" s="62"/>
    </row>
    <row r="68" spans="9:15" x14ac:dyDescent="0.25">
      <c r="I68"/>
      <c r="N68" s="63"/>
      <c r="O68" s="62"/>
    </row>
    <row r="69" spans="9:15" x14ac:dyDescent="0.25">
      <c r="I69"/>
      <c r="N69" s="63"/>
      <c r="O69" s="62"/>
    </row>
    <row r="70" spans="9:15" x14ac:dyDescent="0.25">
      <c r="I70"/>
      <c r="N70" s="63"/>
      <c r="O70" s="62"/>
    </row>
    <row r="71" spans="9:15" x14ac:dyDescent="0.25">
      <c r="I71"/>
      <c r="N71" s="60"/>
      <c r="O71" s="62"/>
    </row>
    <row r="72" spans="9:15" x14ac:dyDescent="0.25">
      <c r="I72"/>
      <c r="N72" s="60"/>
      <c r="O72" s="62"/>
    </row>
    <row r="73" spans="9:15" x14ac:dyDescent="0.25">
      <c r="I73"/>
      <c r="N73" s="60"/>
      <c r="O73" s="62"/>
    </row>
    <row r="74" spans="9:15" x14ac:dyDescent="0.25">
      <c r="I74"/>
    </row>
    <row r="75" spans="9:15" x14ac:dyDescent="0.25">
      <c r="I75"/>
    </row>
    <row r="76" spans="9:15" x14ac:dyDescent="0.25">
      <c r="I76"/>
    </row>
    <row r="77" spans="9:15" x14ac:dyDescent="0.25">
      <c r="I77"/>
    </row>
    <row r="78" spans="9:15" x14ac:dyDescent="0.25">
      <c r="I78"/>
    </row>
    <row r="79" spans="9:15" x14ac:dyDescent="0.25">
      <c r="I79"/>
    </row>
    <row r="80" spans="9:15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</sheetData>
  <mergeCells count="12">
    <mergeCell ref="B11:E11"/>
    <mergeCell ref="A1:L1"/>
    <mergeCell ref="A3:L3"/>
    <mergeCell ref="A4:L4"/>
    <mergeCell ref="A6:A7"/>
    <mergeCell ref="B6:B7"/>
    <mergeCell ref="J5:L5"/>
    <mergeCell ref="C6:F6"/>
    <mergeCell ref="G6:G7"/>
    <mergeCell ref="H6:H7"/>
    <mergeCell ref="A2:L2"/>
    <mergeCell ref="I6:K6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8"/>
  <sheetViews>
    <sheetView zoomScaleNormal="100" workbookViewId="0">
      <selection activeCell="A4" sqref="A4:P4"/>
    </sheetView>
  </sheetViews>
  <sheetFormatPr defaultRowHeight="15" x14ac:dyDescent="0.25"/>
  <cols>
    <col min="1" max="1" width="3.5703125" customWidth="1"/>
    <col min="2" max="2" width="17.425781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11" width="8.42578125" customWidth="1"/>
    <col min="12" max="12" width="8.85546875" customWidth="1"/>
    <col min="13" max="13" width="11" customWidth="1"/>
    <col min="14" max="14" width="13.140625" customWidth="1"/>
    <col min="15" max="15" width="11.28515625" customWidth="1"/>
    <col min="16" max="16" width="16.140625" customWidth="1"/>
  </cols>
  <sheetData>
    <row r="1" spans="1:16" ht="22.5" customHeight="1" x14ac:dyDescent="0.25">
      <c r="A1" s="110" t="s">
        <v>44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</row>
    <row r="2" spans="1:16" ht="43.5" customHeight="1" x14ac:dyDescent="0.25">
      <c r="A2" s="109" t="s">
        <v>30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</row>
    <row r="3" spans="1:16" ht="49.5" customHeight="1" x14ac:dyDescent="0.25">
      <c r="A3" s="96" t="s">
        <v>49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</row>
    <row r="4" spans="1:16" ht="22.5" customHeight="1" x14ac:dyDescent="0.25">
      <c r="A4" s="95" t="s">
        <v>9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1"/>
      <c r="N5" s="1"/>
      <c r="O5" s="1"/>
      <c r="P5" s="11"/>
    </row>
    <row r="6" spans="1:16" ht="48" customHeight="1" x14ac:dyDescent="0.25">
      <c r="A6" s="97" t="s">
        <v>10</v>
      </c>
      <c r="B6" s="99" t="s">
        <v>24</v>
      </c>
      <c r="C6" s="103" t="s">
        <v>59</v>
      </c>
      <c r="D6" s="104"/>
      <c r="E6" s="104"/>
      <c r="F6" s="104"/>
      <c r="G6" s="104"/>
      <c r="H6" s="105"/>
      <c r="I6" s="114" t="s">
        <v>69</v>
      </c>
      <c r="J6" s="114"/>
      <c r="K6" s="114"/>
      <c r="L6" s="99" t="s">
        <v>26</v>
      </c>
      <c r="M6" s="111" t="s">
        <v>23</v>
      </c>
      <c r="N6" s="111"/>
      <c r="O6" s="111"/>
      <c r="P6" s="12" t="s">
        <v>38</v>
      </c>
    </row>
    <row r="7" spans="1:16" ht="89.25" x14ac:dyDescent="0.25">
      <c r="A7" s="98"/>
      <c r="B7" s="100"/>
      <c r="C7" s="43" t="s">
        <v>56</v>
      </c>
      <c r="D7" s="43" t="s">
        <v>57</v>
      </c>
      <c r="E7" s="43" t="s">
        <v>58</v>
      </c>
      <c r="F7" s="43" t="s">
        <v>60</v>
      </c>
      <c r="G7" s="43" t="s">
        <v>61</v>
      </c>
      <c r="H7" s="13"/>
      <c r="I7" s="44" t="s">
        <v>70</v>
      </c>
      <c r="J7" s="44" t="s">
        <v>67</v>
      </c>
      <c r="K7" s="44" t="s">
        <v>68</v>
      </c>
      <c r="L7" s="108"/>
      <c r="M7" s="25" t="s">
        <v>27</v>
      </c>
      <c r="N7" s="28" t="s">
        <v>11</v>
      </c>
      <c r="O7" s="28" t="s">
        <v>29</v>
      </c>
      <c r="P7" s="14"/>
    </row>
    <row r="8" spans="1:16" ht="54" x14ac:dyDescent="0.25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>
        <v>6</v>
      </c>
      <c r="G8" s="15">
        <v>7</v>
      </c>
      <c r="H8" s="15" t="s">
        <v>12</v>
      </c>
      <c r="I8" s="46" t="s">
        <v>64</v>
      </c>
      <c r="J8" s="46" t="s">
        <v>65</v>
      </c>
      <c r="K8" s="46" t="s">
        <v>66</v>
      </c>
      <c r="L8" s="15" t="s">
        <v>62</v>
      </c>
      <c r="M8" s="26" t="s">
        <v>28</v>
      </c>
      <c r="N8" s="26">
        <v>12</v>
      </c>
      <c r="O8" s="26">
        <v>13</v>
      </c>
      <c r="P8" s="15" t="s">
        <v>71</v>
      </c>
    </row>
    <row r="9" spans="1:16" x14ac:dyDescent="0.25">
      <c r="A9" s="16">
        <v>1</v>
      </c>
      <c r="B9" s="17"/>
      <c r="C9" s="18"/>
      <c r="D9" s="18"/>
      <c r="E9" s="18"/>
      <c r="F9" s="18"/>
      <c r="G9" s="18"/>
      <c r="H9" s="19">
        <f t="shared" ref="H9:H15" si="0">C9+D9+E9+F9+G9</f>
        <v>0</v>
      </c>
      <c r="I9" s="20"/>
      <c r="J9" s="20"/>
      <c r="K9" s="20"/>
      <c r="L9" s="20"/>
      <c r="M9" s="27" t="e">
        <f t="shared" ref="M9:M15" si="1">AVERAGE(C9:G9)</f>
        <v>#DIV/0!</v>
      </c>
      <c r="N9" s="27" t="e">
        <f t="shared" ref="N9:N15" si="2">STDEV(C9:G9)</f>
        <v>#DIV/0!</v>
      </c>
      <c r="O9" s="29" t="e">
        <f>N9/M9</f>
        <v>#DIV/0!</v>
      </c>
      <c r="P9" s="18" t="e">
        <f>H9*K9/L9</f>
        <v>#DIV/0!</v>
      </c>
    </row>
    <row r="10" spans="1:16" x14ac:dyDescent="0.25">
      <c r="A10" s="16">
        <v>2</v>
      </c>
      <c r="B10" s="17"/>
      <c r="C10" s="18"/>
      <c r="D10" s="18"/>
      <c r="E10" s="18"/>
      <c r="F10" s="18"/>
      <c r="G10" s="18"/>
      <c r="H10" s="19">
        <f t="shared" si="0"/>
        <v>0</v>
      </c>
      <c r="I10" s="20"/>
      <c r="J10" s="20"/>
      <c r="K10" s="20"/>
      <c r="L10" s="20"/>
      <c r="M10" s="27" t="e">
        <f t="shared" si="1"/>
        <v>#DIV/0!</v>
      </c>
      <c r="N10" s="27" t="e">
        <f t="shared" si="2"/>
        <v>#DIV/0!</v>
      </c>
      <c r="O10" s="29" t="e">
        <f t="shared" ref="O10:O15" si="3">N10/M10</f>
        <v>#DIV/0!</v>
      </c>
      <c r="P10" s="18" t="e">
        <f t="shared" ref="P10:P15" si="4">H10*K10/L10</f>
        <v>#DIV/0!</v>
      </c>
    </row>
    <row r="11" spans="1:16" x14ac:dyDescent="0.25">
      <c r="A11" s="16">
        <v>3</v>
      </c>
      <c r="B11" s="17"/>
      <c r="C11" s="18"/>
      <c r="D11" s="18"/>
      <c r="E11" s="18"/>
      <c r="F11" s="18"/>
      <c r="G11" s="18"/>
      <c r="H11" s="19">
        <f t="shared" si="0"/>
        <v>0</v>
      </c>
      <c r="I11" s="20"/>
      <c r="J11" s="20"/>
      <c r="K11" s="20"/>
      <c r="L11" s="20"/>
      <c r="M11" s="27" t="e">
        <f t="shared" si="1"/>
        <v>#DIV/0!</v>
      </c>
      <c r="N11" s="27" t="e">
        <f t="shared" si="2"/>
        <v>#DIV/0!</v>
      </c>
      <c r="O11" s="29" t="e">
        <f t="shared" si="3"/>
        <v>#DIV/0!</v>
      </c>
      <c r="P11" s="18" t="e">
        <f t="shared" si="4"/>
        <v>#DIV/0!</v>
      </c>
    </row>
    <row r="12" spans="1:16" x14ac:dyDescent="0.25">
      <c r="A12" s="16">
        <v>4</v>
      </c>
      <c r="B12" s="17"/>
      <c r="C12" s="18"/>
      <c r="D12" s="18"/>
      <c r="E12" s="18"/>
      <c r="F12" s="18"/>
      <c r="G12" s="18"/>
      <c r="H12" s="19">
        <f t="shared" si="0"/>
        <v>0</v>
      </c>
      <c r="I12" s="20"/>
      <c r="J12" s="20"/>
      <c r="K12" s="20"/>
      <c r="L12" s="20"/>
      <c r="M12" s="27" t="e">
        <f t="shared" si="1"/>
        <v>#DIV/0!</v>
      </c>
      <c r="N12" s="27" t="e">
        <f t="shared" si="2"/>
        <v>#DIV/0!</v>
      </c>
      <c r="O12" s="29" t="e">
        <f t="shared" si="3"/>
        <v>#DIV/0!</v>
      </c>
      <c r="P12" s="18" t="e">
        <f t="shared" si="4"/>
        <v>#DIV/0!</v>
      </c>
    </row>
    <row r="13" spans="1:16" x14ac:dyDescent="0.25">
      <c r="A13" s="16">
        <v>5</v>
      </c>
      <c r="B13" s="17"/>
      <c r="C13" s="18"/>
      <c r="D13" s="18"/>
      <c r="E13" s="18"/>
      <c r="F13" s="18"/>
      <c r="G13" s="18"/>
      <c r="H13" s="19">
        <f t="shared" si="0"/>
        <v>0</v>
      </c>
      <c r="I13" s="20"/>
      <c r="J13" s="20"/>
      <c r="K13" s="20"/>
      <c r="L13" s="20"/>
      <c r="M13" s="27" t="e">
        <f t="shared" si="1"/>
        <v>#DIV/0!</v>
      </c>
      <c r="N13" s="27" t="e">
        <f t="shared" si="2"/>
        <v>#DIV/0!</v>
      </c>
      <c r="O13" s="29" t="e">
        <f t="shared" si="3"/>
        <v>#DIV/0!</v>
      </c>
      <c r="P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18"/>
      <c r="G14" s="18"/>
      <c r="H14" s="19">
        <f t="shared" si="0"/>
        <v>0</v>
      </c>
      <c r="I14" s="20"/>
      <c r="J14" s="20"/>
      <c r="K14" s="20"/>
      <c r="L14" s="20"/>
      <c r="M14" s="27" t="e">
        <f t="shared" si="1"/>
        <v>#DIV/0!</v>
      </c>
      <c r="N14" s="27" t="e">
        <f t="shared" si="2"/>
        <v>#DIV/0!</v>
      </c>
      <c r="O14" s="29" t="e">
        <f t="shared" si="3"/>
        <v>#DIV/0!</v>
      </c>
      <c r="P14" s="18" t="e">
        <f t="shared" si="4"/>
        <v>#DIV/0!</v>
      </c>
    </row>
    <row r="15" spans="1:16" x14ac:dyDescent="0.25">
      <c r="A15" s="16">
        <v>8</v>
      </c>
      <c r="B15" s="17"/>
      <c r="C15" s="18"/>
      <c r="D15" s="18"/>
      <c r="E15" s="18"/>
      <c r="F15" s="18"/>
      <c r="G15" s="18"/>
      <c r="H15" s="19">
        <f t="shared" si="0"/>
        <v>0</v>
      </c>
      <c r="I15" s="20"/>
      <c r="J15" s="20"/>
      <c r="K15" s="20"/>
      <c r="L15" s="20"/>
      <c r="M15" s="27" t="e">
        <f t="shared" si="1"/>
        <v>#DIV/0!</v>
      </c>
      <c r="N15" s="27" t="e">
        <f t="shared" si="2"/>
        <v>#DIV/0!</v>
      </c>
      <c r="O15" s="29" t="e">
        <f t="shared" si="3"/>
        <v>#DIV/0!</v>
      </c>
      <c r="P15" s="18" t="e">
        <f t="shared" si="4"/>
        <v>#DIV/0!</v>
      </c>
    </row>
    <row r="16" spans="1:16" ht="6" customHeight="1" x14ac:dyDescent="0.25">
      <c r="A16" s="33"/>
      <c r="B16" s="33"/>
      <c r="C16" s="33"/>
      <c r="D16" s="33"/>
      <c r="E16" s="33"/>
      <c r="F16" s="33"/>
      <c r="G16" s="33"/>
      <c r="H16" s="34"/>
      <c r="I16" s="33"/>
      <c r="J16" s="33"/>
      <c r="K16" s="33"/>
      <c r="L16" s="33"/>
      <c r="M16" s="35"/>
      <c r="N16" s="35"/>
      <c r="O16" s="36"/>
      <c r="P16" s="35"/>
    </row>
    <row r="17" spans="1:16" ht="25.5" customHeight="1" x14ac:dyDescent="0.25">
      <c r="A17" s="112" t="s">
        <v>37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22"/>
      <c r="P17" s="23" t="e">
        <f>SUM(P9:P16)</f>
        <v>#DIV/0!</v>
      </c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1"/>
      <c r="N18" s="1"/>
      <c r="O18" s="1"/>
      <c r="P18" s="11"/>
    </row>
  </sheetData>
  <mergeCells count="11">
    <mergeCell ref="A17:N17"/>
    <mergeCell ref="I6:K6"/>
    <mergeCell ref="A6:A7"/>
    <mergeCell ref="B6:B7"/>
    <mergeCell ref="C6:H6"/>
    <mergeCell ref="A1:P1"/>
    <mergeCell ref="A2:P2"/>
    <mergeCell ref="A3:P3"/>
    <mergeCell ref="A4:P4"/>
    <mergeCell ref="L6:L7"/>
    <mergeCell ref="M6:O6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7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86" t="s">
        <v>39</v>
      </c>
      <c r="B1" s="86"/>
    </row>
    <row r="2" spans="1:2" ht="30.75" customHeight="1" x14ac:dyDescent="0.25">
      <c r="A2" s="86"/>
      <c r="B2" s="86"/>
    </row>
    <row r="3" spans="1:2" ht="15.75" x14ac:dyDescent="0.25">
      <c r="A3" s="89" t="s">
        <v>0</v>
      </c>
      <c r="B3" s="89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46</v>
      </c>
    </row>
    <row r="7" spans="1:2" ht="91.5" customHeight="1" x14ac:dyDescent="0.25">
      <c r="A7" s="5" t="s">
        <v>52</v>
      </c>
      <c r="B7" s="6" t="s">
        <v>22</v>
      </c>
    </row>
    <row r="8" spans="1:2" ht="29.25" customHeight="1" x14ac:dyDescent="0.25">
      <c r="A8" s="115" t="s">
        <v>3</v>
      </c>
      <c r="B8" s="91"/>
    </row>
    <row r="9" spans="1:2" ht="15.75" x14ac:dyDescent="0.25">
      <c r="A9" s="7"/>
      <c r="B9" s="7"/>
    </row>
    <row r="10" spans="1:2" ht="15.75" x14ac:dyDescent="0.25">
      <c r="A10" s="83" t="s">
        <v>4</v>
      </c>
      <c r="B10" s="83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85" t="s">
        <v>7</v>
      </c>
      <c r="B16" s="85"/>
    </row>
  </sheetData>
  <mergeCells count="6">
    <mergeCell ref="A10:B10"/>
    <mergeCell ref="A16:B16"/>
    <mergeCell ref="A1:B1"/>
    <mergeCell ref="A2:B2"/>
    <mergeCell ref="A3:B3"/>
    <mergeCell ref="A8:B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J20" sqref="J20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19.5" customHeight="1" x14ac:dyDescent="0.25">
      <c r="A1" s="110" t="s">
        <v>31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16" ht="68.25" customHeight="1" x14ac:dyDescent="0.25">
      <c r="A2" s="109" t="s">
        <v>47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16" ht="35.25" customHeight="1" x14ac:dyDescent="0.25">
      <c r="A3" s="96" t="s">
        <v>50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 x14ac:dyDescent="0.25">
      <c r="A5" s="97" t="s">
        <v>10</v>
      </c>
      <c r="B5" s="99" t="s">
        <v>24</v>
      </c>
      <c r="C5" s="103" t="s">
        <v>59</v>
      </c>
      <c r="D5" s="104"/>
      <c r="E5" s="104"/>
      <c r="F5" s="105"/>
      <c r="G5" s="99" t="s">
        <v>25</v>
      </c>
      <c r="H5" s="99" t="s">
        <v>26</v>
      </c>
      <c r="I5" s="111" t="s">
        <v>23</v>
      </c>
      <c r="J5" s="111"/>
      <c r="K5" s="111"/>
      <c r="L5" s="12" t="s">
        <v>38</v>
      </c>
      <c r="P5" s="30"/>
    </row>
    <row r="6" spans="1:16" ht="89.25" x14ac:dyDescent="0.25">
      <c r="A6" s="98"/>
      <c r="B6" s="100"/>
      <c r="C6" s="43" t="s">
        <v>56</v>
      </c>
      <c r="D6" s="43" t="s">
        <v>57</v>
      </c>
      <c r="E6" s="43" t="s">
        <v>58</v>
      </c>
      <c r="F6" s="13"/>
      <c r="G6" s="108"/>
      <c r="H6" s="108"/>
      <c r="I6" s="25" t="s">
        <v>27</v>
      </c>
      <c r="J6" s="28" t="s">
        <v>11</v>
      </c>
      <c r="K6" s="28" t="s">
        <v>29</v>
      </c>
      <c r="L6" s="14"/>
    </row>
    <row r="7" spans="1:16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34</v>
      </c>
      <c r="G7" s="15">
        <v>7</v>
      </c>
      <c r="H7" s="15" t="s">
        <v>63</v>
      </c>
      <c r="I7" s="26" t="s">
        <v>35</v>
      </c>
      <c r="J7" s="26">
        <v>10</v>
      </c>
      <c r="K7" s="26">
        <v>11</v>
      </c>
      <c r="L7" s="15" t="s">
        <v>36</v>
      </c>
    </row>
    <row r="8" spans="1:16" x14ac:dyDescent="0.25">
      <c r="A8" s="16">
        <v>1</v>
      </c>
      <c r="B8" s="17"/>
      <c r="C8" s="18"/>
      <c r="D8" s="18"/>
      <c r="E8" s="18"/>
      <c r="F8" s="19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8" t="e">
        <f>F8/H8*G8</f>
        <v>#DIV/0!</v>
      </c>
    </row>
    <row r="9" spans="1:16" x14ac:dyDescent="0.25">
      <c r="A9" s="16">
        <v>2</v>
      </c>
      <c r="B9" s="17"/>
      <c r="C9" s="18"/>
      <c r="D9" s="18"/>
      <c r="E9" s="18"/>
      <c r="F9" s="19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8" t="e">
        <f t="shared" ref="L9:L14" si="4">F9/H9*G9</f>
        <v>#DIV/0!</v>
      </c>
    </row>
    <row r="10" spans="1:16" x14ac:dyDescent="0.25">
      <c r="A10" s="16">
        <v>3</v>
      </c>
      <c r="B10" s="17"/>
      <c r="C10" s="18"/>
      <c r="D10" s="18"/>
      <c r="E10" s="18"/>
      <c r="F10" s="19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8" t="e">
        <f t="shared" si="4"/>
        <v>#DIV/0!</v>
      </c>
    </row>
    <row r="11" spans="1:16" x14ac:dyDescent="0.25">
      <c r="A11" s="16">
        <v>4</v>
      </c>
      <c r="B11" s="17"/>
      <c r="C11" s="18"/>
      <c r="D11" s="18"/>
      <c r="E11" s="18"/>
      <c r="F11" s="19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8" t="e">
        <f t="shared" si="4"/>
        <v>#DIV/0!</v>
      </c>
    </row>
    <row r="12" spans="1:16" x14ac:dyDescent="0.25">
      <c r="A12" s="16">
        <v>5</v>
      </c>
      <c r="B12" s="17"/>
      <c r="C12" s="18"/>
      <c r="D12" s="18"/>
      <c r="E12" s="18"/>
      <c r="F12" s="19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8" t="e">
        <f t="shared" si="4"/>
        <v>#DIV/0!</v>
      </c>
    </row>
    <row r="13" spans="1:16" x14ac:dyDescent="0.25">
      <c r="A13" s="16">
        <v>6</v>
      </c>
      <c r="B13" s="17"/>
      <c r="C13" s="18"/>
      <c r="D13" s="18"/>
      <c r="E13" s="18"/>
      <c r="F13" s="19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19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8" t="e">
        <f t="shared" si="4"/>
        <v>#DIV/0!</v>
      </c>
    </row>
    <row r="15" spans="1:16" ht="6" customHeight="1" x14ac:dyDescent="0.25">
      <c r="A15" s="37"/>
      <c r="B15" s="37"/>
      <c r="C15" s="37"/>
      <c r="D15" s="37"/>
      <c r="E15" s="37"/>
      <c r="F15" s="38"/>
      <c r="G15" s="37"/>
      <c r="H15" s="37"/>
      <c r="I15" s="39"/>
      <c r="J15" s="39"/>
      <c r="K15" s="40"/>
      <c r="L15" s="39"/>
    </row>
    <row r="16" spans="1:16" ht="33" customHeight="1" x14ac:dyDescent="0.25">
      <c r="A16" s="112" t="s">
        <v>37</v>
      </c>
      <c r="B16" s="113"/>
      <c r="C16" s="113"/>
      <c r="D16" s="113"/>
      <c r="E16" s="113"/>
      <c r="F16" s="113"/>
      <c r="G16" s="113"/>
      <c r="H16" s="113"/>
      <c r="I16" s="113"/>
      <c r="J16" s="21"/>
      <c r="K16" s="21"/>
      <c r="L16" s="23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17"/>
  <sheetViews>
    <sheetView zoomScaleNormal="100" workbookViewId="0">
      <selection activeCell="I21" sqref="I21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85546875" customWidth="1"/>
    <col min="8" max="9" width="8.42578125" customWidth="1"/>
    <col min="10" max="10" width="10" customWidth="1"/>
    <col min="11" max="11" width="11" customWidth="1"/>
    <col min="12" max="12" width="13.140625" customWidth="1"/>
    <col min="13" max="13" width="11.28515625" customWidth="1"/>
    <col min="14" max="14" width="15.7109375" customWidth="1"/>
  </cols>
  <sheetData>
    <row r="1" spans="1:18" ht="21.75" customHeight="1" x14ac:dyDescent="0.25">
      <c r="A1" s="110" t="s">
        <v>31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8" ht="68.25" customHeight="1" x14ac:dyDescent="0.25">
      <c r="A2" s="109" t="s">
        <v>47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1:18" ht="35.25" customHeight="1" x14ac:dyDescent="0.25">
      <c r="A3" s="96" t="s">
        <v>50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42"/>
      <c r="P3" s="42"/>
    </row>
    <row r="4" spans="1:18" ht="11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1"/>
      <c r="L4" s="1"/>
      <c r="M4" s="1"/>
      <c r="N4" s="1"/>
    </row>
    <row r="5" spans="1:18" ht="60.75" customHeight="1" x14ac:dyDescent="0.25">
      <c r="A5" s="97" t="s">
        <v>10</v>
      </c>
      <c r="B5" s="99" t="s">
        <v>24</v>
      </c>
      <c r="C5" s="103" t="s">
        <v>59</v>
      </c>
      <c r="D5" s="104"/>
      <c r="E5" s="104"/>
      <c r="F5" s="105"/>
      <c r="G5" s="114" t="s">
        <v>69</v>
      </c>
      <c r="H5" s="114"/>
      <c r="I5" s="114"/>
      <c r="J5" s="99" t="s">
        <v>26</v>
      </c>
      <c r="K5" s="111" t="s">
        <v>23</v>
      </c>
      <c r="L5" s="111"/>
      <c r="M5" s="111"/>
      <c r="N5" s="12" t="s">
        <v>38</v>
      </c>
      <c r="R5" s="30"/>
    </row>
    <row r="6" spans="1:18" ht="89.25" x14ac:dyDescent="0.25">
      <c r="A6" s="98"/>
      <c r="B6" s="100"/>
      <c r="C6" s="43" t="s">
        <v>56</v>
      </c>
      <c r="D6" s="43" t="s">
        <v>57</v>
      </c>
      <c r="E6" s="43" t="s">
        <v>58</v>
      </c>
      <c r="F6" s="13"/>
      <c r="G6" s="44" t="s">
        <v>70</v>
      </c>
      <c r="H6" s="44" t="s">
        <v>67</v>
      </c>
      <c r="I6" s="44" t="s">
        <v>68</v>
      </c>
      <c r="J6" s="108"/>
      <c r="K6" s="25" t="s">
        <v>27</v>
      </c>
      <c r="L6" s="28" t="s">
        <v>11</v>
      </c>
      <c r="M6" s="28" t="s">
        <v>29</v>
      </c>
      <c r="N6" s="14"/>
    </row>
    <row r="7" spans="1:18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34</v>
      </c>
      <c r="G7" s="46" t="s">
        <v>72</v>
      </c>
      <c r="H7" s="46" t="s">
        <v>73</v>
      </c>
      <c r="I7" s="46" t="s">
        <v>74</v>
      </c>
      <c r="J7" s="15" t="s">
        <v>63</v>
      </c>
      <c r="K7" s="26" t="s">
        <v>35</v>
      </c>
      <c r="L7" s="26">
        <v>10</v>
      </c>
      <c r="M7" s="26">
        <v>11</v>
      </c>
      <c r="N7" s="15" t="s">
        <v>36</v>
      </c>
    </row>
    <row r="8" spans="1:18" x14ac:dyDescent="0.25">
      <c r="A8" s="16">
        <v>1</v>
      </c>
      <c r="B8" s="17"/>
      <c r="C8" s="18"/>
      <c r="D8" s="18"/>
      <c r="E8" s="18"/>
      <c r="F8" s="19">
        <f>C8+D8+E8</f>
        <v>0</v>
      </c>
      <c r="G8" s="19"/>
      <c r="H8" s="19"/>
      <c r="I8" s="20"/>
      <c r="J8" s="20"/>
      <c r="K8" s="27" t="e">
        <f t="shared" ref="K8:K14" si="0">AVERAGE(C8:E8)</f>
        <v>#DIV/0!</v>
      </c>
      <c r="L8" s="27" t="e">
        <f t="shared" ref="L8:L14" si="1">STDEV(C8:E8)</f>
        <v>#DIV/0!</v>
      </c>
      <c r="M8" s="29" t="e">
        <f>L8/K8</f>
        <v>#DIV/0!</v>
      </c>
      <c r="N8" s="18" t="e">
        <f t="shared" ref="N8:N14" si="2">F8/J8*I8</f>
        <v>#DIV/0!</v>
      </c>
    </row>
    <row r="9" spans="1:18" x14ac:dyDescent="0.25">
      <c r="A9" s="16">
        <v>2</v>
      </c>
      <c r="B9" s="17"/>
      <c r="C9" s="18"/>
      <c r="D9" s="18"/>
      <c r="E9" s="18"/>
      <c r="F9" s="19">
        <f t="shared" ref="F9:F14" si="3">C9+D9+E9</f>
        <v>0</v>
      </c>
      <c r="G9" s="19"/>
      <c r="H9" s="19"/>
      <c r="I9" s="20"/>
      <c r="J9" s="20"/>
      <c r="K9" s="27" t="e">
        <f t="shared" si="0"/>
        <v>#DIV/0!</v>
      </c>
      <c r="L9" s="27" t="e">
        <f t="shared" si="1"/>
        <v>#DIV/0!</v>
      </c>
      <c r="M9" s="29" t="e">
        <f t="shared" ref="M9:M14" si="4">L9/K9</f>
        <v>#DIV/0!</v>
      </c>
      <c r="N9" s="18" t="e">
        <f t="shared" si="2"/>
        <v>#DIV/0!</v>
      </c>
    </row>
    <row r="10" spans="1:18" x14ac:dyDescent="0.25">
      <c r="A10" s="16">
        <v>3</v>
      </c>
      <c r="B10" s="17"/>
      <c r="C10" s="18"/>
      <c r="D10" s="18"/>
      <c r="E10" s="18"/>
      <c r="F10" s="19">
        <f t="shared" si="3"/>
        <v>0</v>
      </c>
      <c r="G10" s="19"/>
      <c r="H10" s="19"/>
      <c r="I10" s="20"/>
      <c r="J10" s="20"/>
      <c r="K10" s="27" t="e">
        <f t="shared" si="0"/>
        <v>#DIV/0!</v>
      </c>
      <c r="L10" s="27" t="e">
        <f t="shared" si="1"/>
        <v>#DIV/0!</v>
      </c>
      <c r="M10" s="29" t="e">
        <f t="shared" si="4"/>
        <v>#DIV/0!</v>
      </c>
      <c r="N10" s="18" t="e">
        <f t="shared" si="2"/>
        <v>#DIV/0!</v>
      </c>
    </row>
    <row r="11" spans="1:18" x14ac:dyDescent="0.25">
      <c r="A11" s="16">
        <v>4</v>
      </c>
      <c r="B11" s="17"/>
      <c r="C11" s="18"/>
      <c r="D11" s="18"/>
      <c r="E11" s="18"/>
      <c r="F11" s="19">
        <f t="shared" si="3"/>
        <v>0</v>
      </c>
      <c r="G11" s="19"/>
      <c r="H11" s="19"/>
      <c r="I11" s="20"/>
      <c r="J11" s="20"/>
      <c r="K11" s="27" t="e">
        <f t="shared" si="0"/>
        <v>#DIV/0!</v>
      </c>
      <c r="L11" s="27" t="e">
        <f t="shared" si="1"/>
        <v>#DIV/0!</v>
      </c>
      <c r="M11" s="29" t="e">
        <f t="shared" si="4"/>
        <v>#DIV/0!</v>
      </c>
      <c r="N11" s="18" t="e">
        <f t="shared" si="2"/>
        <v>#DIV/0!</v>
      </c>
    </row>
    <row r="12" spans="1:18" x14ac:dyDescent="0.25">
      <c r="A12" s="16">
        <v>5</v>
      </c>
      <c r="B12" s="17"/>
      <c r="C12" s="18"/>
      <c r="D12" s="18"/>
      <c r="E12" s="18"/>
      <c r="F12" s="19">
        <f t="shared" si="3"/>
        <v>0</v>
      </c>
      <c r="G12" s="19"/>
      <c r="H12" s="19"/>
      <c r="I12" s="20"/>
      <c r="J12" s="20"/>
      <c r="K12" s="27" t="e">
        <f t="shared" si="0"/>
        <v>#DIV/0!</v>
      </c>
      <c r="L12" s="27" t="e">
        <f t="shared" si="1"/>
        <v>#DIV/0!</v>
      </c>
      <c r="M12" s="29" t="e">
        <f t="shared" si="4"/>
        <v>#DIV/0!</v>
      </c>
      <c r="N12" s="18" t="e">
        <f t="shared" si="2"/>
        <v>#DIV/0!</v>
      </c>
    </row>
    <row r="13" spans="1:18" x14ac:dyDescent="0.25">
      <c r="A13" s="16">
        <v>6</v>
      </c>
      <c r="B13" s="17"/>
      <c r="C13" s="18"/>
      <c r="D13" s="18"/>
      <c r="E13" s="18"/>
      <c r="F13" s="19">
        <f t="shared" si="3"/>
        <v>0</v>
      </c>
      <c r="G13" s="19"/>
      <c r="H13" s="19"/>
      <c r="I13" s="20"/>
      <c r="J13" s="20"/>
      <c r="K13" s="27" t="e">
        <f t="shared" si="0"/>
        <v>#DIV/0!</v>
      </c>
      <c r="L13" s="27" t="e">
        <f t="shared" si="1"/>
        <v>#DIV/0!</v>
      </c>
      <c r="M13" s="29" t="e">
        <f t="shared" si="4"/>
        <v>#DIV/0!</v>
      </c>
      <c r="N13" s="18" t="e">
        <f t="shared" si="2"/>
        <v>#DIV/0!</v>
      </c>
    </row>
    <row r="14" spans="1:18" x14ac:dyDescent="0.25">
      <c r="A14" s="16">
        <v>7</v>
      </c>
      <c r="B14" s="17"/>
      <c r="C14" s="18"/>
      <c r="D14" s="18"/>
      <c r="E14" s="18"/>
      <c r="F14" s="19">
        <f t="shared" si="3"/>
        <v>0</v>
      </c>
      <c r="G14" s="19"/>
      <c r="H14" s="19"/>
      <c r="I14" s="20"/>
      <c r="J14" s="20"/>
      <c r="K14" s="27" t="e">
        <f t="shared" si="0"/>
        <v>#DIV/0!</v>
      </c>
      <c r="L14" s="27" t="e">
        <f t="shared" si="1"/>
        <v>#DIV/0!</v>
      </c>
      <c r="M14" s="29" t="e">
        <f t="shared" si="4"/>
        <v>#DIV/0!</v>
      </c>
      <c r="N14" s="18" t="e">
        <f t="shared" si="2"/>
        <v>#DIV/0!</v>
      </c>
    </row>
    <row r="15" spans="1:18" ht="6" customHeight="1" x14ac:dyDescent="0.25">
      <c r="A15" s="37"/>
      <c r="B15" s="37"/>
      <c r="C15" s="37"/>
      <c r="D15" s="37"/>
      <c r="E15" s="37"/>
      <c r="F15" s="38"/>
      <c r="G15" s="38"/>
      <c r="H15" s="38"/>
      <c r="I15" s="37"/>
      <c r="J15" s="37"/>
      <c r="K15" s="39"/>
      <c r="L15" s="39"/>
      <c r="M15" s="40"/>
      <c r="N15" s="39"/>
    </row>
    <row r="16" spans="1:18" ht="33" customHeight="1" x14ac:dyDescent="0.25">
      <c r="A16" s="112" t="s">
        <v>37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21"/>
      <c r="M16" s="21"/>
      <c r="N16" s="23" t="e">
        <f>SUM(N8:N15)</f>
        <v>#DIV/0!</v>
      </c>
    </row>
    <row r="17" spans="1:14" x14ac:dyDescent="0.25">
      <c r="A17" s="1"/>
      <c r="C17" s="1"/>
      <c r="D17" s="1"/>
      <c r="E17" s="1"/>
      <c r="F17" s="1"/>
      <c r="G17" s="1"/>
      <c r="H17" s="1"/>
      <c r="I17" s="1"/>
      <c r="J17" s="1"/>
      <c r="K17" s="11"/>
      <c r="L17" s="1"/>
      <c r="M17" s="1"/>
      <c r="N17" s="1"/>
    </row>
  </sheetData>
  <mergeCells count="10">
    <mergeCell ref="A16:K16"/>
    <mergeCell ref="G5:I5"/>
    <mergeCell ref="A1:N1"/>
    <mergeCell ref="A2:N2"/>
    <mergeCell ref="A3:N3"/>
    <mergeCell ref="A5:A6"/>
    <mergeCell ref="B5:B6"/>
    <mergeCell ref="C5:F5"/>
    <mergeCell ref="J5:J6"/>
    <mergeCell ref="K5:M5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86" t="s">
        <v>39</v>
      </c>
      <c r="B1" s="86"/>
    </row>
    <row r="2" spans="1:2" ht="54.75" customHeight="1" x14ac:dyDescent="0.25">
      <c r="A2" s="86"/>
      <c r="B2" s="86"/>
    </row>
    <row r="3" spans="1:2" ht="15.75" x14ac:dyDescent="0.25">
      <c r="A3" s="89" t="s">
        <v>0</v>
      </c>
      <c r="B3" s="89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40</v>
      </c>
    </row>
    <row r="7" spans="1:2" ht="91.5" customHeight="1" x14ac:dyDescent="0.25">
      <c r="A7" s="5" t="s">
        <v>52</v>
      </c>
      <c r="B7" s="6" t="s">
        <v>22</v>
      </c>
    </row>
    <row r="8" spans="1:2" ht="29.25" customHeight="1" x14ac:dyDescent="0.25">
      <c r="A8" s="115" t="s">
        <v>3</v>
      </c>
      <c r="B8" s="91"/>
    </row>
    <row r="9" spans="1:2" ht="15.75" x14ac:dyDescent="0.25">
      <c r="A9" s="7"/>
      <c r="B9" s="7"/>
    </row>
    <row r="10" spans="1:2" ht="15.75" x14ac:dyDescent="0.25">
      <c r="A10" s="83" t="s">
        <v>4</v>
      </c>
      <c r="B10" s="83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85" t="s">
        <v>7</v>
      </c>
      <c r="B16" s="85"/>
    </row>
  </sheetData>
  <mergeCells count="6">
    <mergeCell ref="A10:B10"/>
    <mergeCell ref="A16:B16"/>
    <mergeCell ref="A1:B1"/>
    <mergeCell ref="A2:B2"/>
    <mergeCell ref="A3:B3"/>
    <mergeCell ref="A8:B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A5" sqref="A5:N5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110" t="s">
        <v>31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8" ht="14.25" customHeight="1" x14ac:dyDescent="0.25">
      <c r="A2" s="109" t="s">
        <v>32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1:18" x14ac:dyDescent="0.2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</row>
    <row r="4" spans="1:18" ht="49.5" customHeight="1" x14ac:dyDescent="0.25">
      <c r="A4" s="96" t="s">
        <v>33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</row>
    <row r="5" spans="1:18" ht="21.75" customHeight="1" x14ac:dyDescent="0.25">
      <c r="A5" s="96" t="s">
        <v>43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</row>
    <row r="6" spans="1:18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 x14ac:dyDescent="0.25">
      <c r="A7" s="97" t="s">
        <v>10</v>
      </c>
      <c r="B7" s="99" t="s">
        <v>24</v>
      </c>
      <c r="C7" s="103" t="s">
        <v>59</v>
      </c>
      <c r="D7" s="104"/>
      <c r="E7" s="104"/>
      <c r="F7" s="105"/>
      <c r="G7" s="99" t="s">
        <v>25</v>
      </c>
      <c r="H7" s="99" t="s">
        <v>26</v>
      </c>
      <c r="I7" s="118" t="s">
        <v>23</v>
      </c>
      <c r="J7" s="118"/>
      <c r="K7" s="118"/>
      <c r="L7" s="12" t="s">
        <v>38</v>
      </c>
      <c r="M7" s="12" t="s">
        <v>55</v>
      </c>
      <c r="N7" s="116" t="s">
        <v>42</v>
      </c>
      <c r="R7" s="30"/>
    </row>
    <row r="8" spans="1:18" ht="153" x14ac:dyDescent="0.25">
      <c r="A8" s="98"/>
      <c r="B8" s="100"/>
      <c r="C8" s="43" t="s">
        <v>56</v>
      </c>
      <c r="D8" s="43" t="s">
        <v>57</v>
      </c>
      <c r="E8" s="43" t="s">
        <v>58</v>
      </c>
      <c r="F8" s="13"/>
      <c r="G8" s="108"/>
      <c r="H8" s="108"/>
      <c r="I8" s="25" t="s">
        <v>27</v>
      </c>
      <c r="J8" s="28" t="s">
        <v>11</v>
      </c>
      <c r="K8" s="28" t="s">
        <v>29</v>
      </c>
      <c r="L8" s="14"/>
      <c r="M8" s="31" t="s">
        <v>54</v>
      </c>
      <c r="N8" s="117"/>
    </row>
    <row r="9" spans="1:18" ht="54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34</v>
      </c>
      <c r="G9" s="15">
        <v>7</v>
      </c>
      <c r="H9" s="15" t="s">
        <v>63</v>
      </c>
      <c r="I9" s="26" t="s">
        <v>35</v>
      </c>
      <c r="J9" s="26">
        <v>10</v>
      </c>
      <c r="K9" s="26">
        <v>11</v>
      </c>
      <c r="L9" s="15" t="s">
        <v>36</v>
      </c>
      <c r="M9" s="15">
        <v>13</v>
      </c>
      <c r="N9" s="15">
        <v>14</v>
      </c>
    </row>
    <row r="10" spans="1:18" x14ac:dyDescent="0.25">
      <c r="A10" s="16">
        <v>1</v>
      </c>
      <c r="B10" s="17"/>
      <c r="C10" s="18"/>
      <c r="D10" s="18"/>
      <c r="E10" s="18"/>
      <c r="F10" s="19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8" t="e">
        <f>F10/H10*G10</f>
        <v>#DIV/0!</v>
      </c>
      <c r="M10" s="32"/>
      <c r="N10" s="18" t="e">
        <f>L10*(1+M10)</f>
        <v>#DIV/0!</v>
      </c>
    </row>
    <row r="11" spans="1:18" x14ac:dyDescent="0.25">
      <c r="A11" s="16">
        <v>2</v>
      </c>
      <c r="B11" s="17"/>
      <c r="C11" s="18"/>
      <c r="D11" s="18"/>
      <c r="E11" s="18"/>
      <c r="F11" s="19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8" t="e">
        <f t="shared" ref="L11:L16" si="4">F11/H11*G11</f>
        <v>#DIV/0!</v>
      </c>
      <c r="M11" s="32"/>
      <c r="N11" s="18" t="e">
        <f t="shared" ref="N11:N16" si="5">L11*(1+M11)</f>
        <v>#DIV/0!</v>
      </c>
    </row>
    <row r="12" spans="1:18" x14ac:dyDescent="0.25">
      <c r="A12" s="16">
        <v>3</v>
      </c>
      <c r="B12" s="17"/>
      <c r="C12" s="18"/>
      <c r="D12" s="18"/>
      <c r="E12" s="18"/>
      <c r="F12" s="19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8" t="e">
        <f t="shared" si="4"/>
        <v>#DIV/0!</v>
      </c>
      <c r="M12" s="32"/>
      <c r="N12" s="18" t="e">
        <f t="shared" si="5"/>
        <v>#DIV/0!</v>
      </c>
    </row>
    <row r="13" spans="1:18" x14ac:dyDescent="0.25">
      <c r="A13" s="16">
        <v>4</v>
      </c>
      <c r="B13" s="17"/>
      <c r="C13" s="18"/>
      <c r="D13" s="18"/>
      <c r="E13" s="18"/>
      <c r="F13" s="19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8" t="e">
        <f t="shared" si="4"/>
        <v>#DIV/0!</v>
      </c>
      <c r="M13" s="32"/>
      <c r="N13" s="18" t="e">
        <f t="shared" si="5"/>
        <v>#DIV/0!</v>
      </c>
    </row>
    <row r="14" spans="1:18" x14ac:dyDescent="0.25">
      <c r="A14" s="16">
        <v>5</v>
      </c>
      <c r="B14" s="17"/>
      <c r="C14" s="18"/>
      <c r="D14" s="18"/>
      <c r="E14" s="18"/>
      <c r="F14" s="19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8" t="e">
        <f t="shared" si="4"/>
        <v>#DIV/0!</v>
      </c>
      <c r="M14" s="32"/>
      <c r="N14" s="18" t="e">
        <f t="shared" si="5"/>
        <v>#DIV/0!</v>
      </c>
    </row>
    <row r="15" spans="1:18" x14ac:dyDescent="0.25">
      <c r="A15" s="16">
        <v>6</v>
      </c>
      <c r="B15" s="17"/>
      <c r="C15" s="18"/>
      <c r="D15" s="18"/>
      <c r="E15" s="18"/>
      <c r="F15" s="19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8" t="e">
        <f t="shared" si="4"/>
        <v>#DIV/0!</v>
      </c>
      <c r="M15" s="32"/>
      <c r="N15" s="18" t="e">
        <f t="shared" si="5"/>
        <v>#DIV/0!</v>
      </c>
    </row>
    <row r="16" spans="1:18" x14ac:dyDescent="0.25">
      <c r="A16" s="16">
        <v>7</v>
      </c>
      <c r="B16" s="17"/>
      <c r="C16" s="18"/>
      <c r="D16" s="18"/>
      <c r="E16" s="18"/>
      <c r="F16" s="19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8" t="e">
        <f t="shared" si="4"/>
        <v>#DIV/0!</v>
      </c>
      <c r="M16" s="32"/>
      <c r="N16" s="18" t="e">
        <f t="shared" si="5"/>
        <v>#DIV/0!</v>
      </c>
    </row>
    <row r="17" spans="1:14" ht="6" customHeight="1" x14ac:dyDescent="0.25">
      <c r="A17" s="37"/>
      <c r="B17" s="37"/>
      <c r="C17" s="37"/>
      <c r="D17" s="37"/>
      <c r="E17" s="37"/>
      <c r="F17" s="38"/>
      <c r="G17" s="37"/>
      <c r="H17" s="37"/>
      <c r="I17" s="39"/>
      <c r="J17" s="39"/>
      <c r="K17" s="40"/>
      <c r="L17" s="39"/>
      <c r="M17" s="41"/>
      <c r="N17" s="39"/>
    </row>
    <row r="18" spans="1:14" ht="33" customHeight="1" x14ac:dyDescent="0.25">
      <c r="A18" s="112" t="s">
        <v>37</v>
      </c>
      <c r="B18" s="113"/>
      <c r="C18" s="113"/>
      <c r="D18" s="113"/>
      <c r="E18" s="113"/>
      <c r="F18" s="113"/>
      <c r="G18" s="113"/>
      <c r="H18" s="113"/>
      <c r="I18" s="113"/>
      <c r="J18" s="21"/>
      <c r="K18" s="21"/>
      <c r="L18" s="23" t="e">
        <f>SUM(L10:L17)</f>
        <v>#DIV/0!</v>
      </c>
      <c r="M18" s="23"/>
      <c r="N18" s="23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A18:I18"/>
    <mergeCell ref="N7:N8"/>
    <mergeCell ref="A7:A8"/>
    <mergeCell ref="B7:B8"/>
    <mergeCell ref="C7:F7"/>
    <mergeCell ref="G7:G8"/>
    <mergeCell ref="H7:H8"/>
    <mergeCell ref="I7:K7"/>
    <mergeCell ref="A5:N5"/>
    <mergeCell ref="A1:N1"/>
    <mergeCell ref="A2:N2"/>
    <mergeCell ref="A3:N3"/>
    <mergeCell ref="A4:N4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8"/>
  <sheetViews>
    <sheetView zoomScaleNormal="100" workbookViewId="0">
      <selection activeCell="N9" sqref="N9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85546875" customWidth="1"/>
    <col min="8" max="9" width="8.42578125" customWidth="1"/>
    <col min="10" max="10" width="10" customWidth="1"/>
    <col min="11" max="11" width="11" customWidth="1"/>
    <col min="12" max="12" width="13.140625" customWidth="1"/>
    <col min="13" max="13" width="11.28515625" customWidth="1"/>
    <col min="14" max="14" width="15.7109375" customWidth="1"/>
  </cols>
  <sheetData>
    <row r="1" spans="1:18" ht="24" customHeight="1" x14ac:dyDescent="0.25">
      <c r="A1" s="110" t="s">
        <v>31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8" ht="19.5" customHeight="1" x14ac:dyDescent="0.25">
      <c r="A2" s="109" t="s">
        <v>32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1:18" ht="35.25" customHeight="1" x14ac:dyDescent="0.25">
      <c r="A3" s="96" t="s">
        <v>33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42"/>
      <c r="P3" s="42"/>
    </row>
    <row r="4" spans="1:18" ht="19.5" customHeight="1" x14ac:dyDescent="0.25">
      <c r="A4" s="96" t="s">
        <v>43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42"/>
      <c r="P4" s="42"/>
    </row>
    <row r="5" spans="1:18" ht="11.2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1"/>
      <c r="L5" s="1"/>
      <c r="M5" s="1"/>
      <c r="N5" s="1"/>
    </row>
    <row r="6" spans="1:18" ht="60.75" customHeight="1" x14ac:dyDescent="0.25">
      <c r="A6" s="97" t="s">
        <v>10</v>
      </c>
      <c r="B6" s="99" t="s">
        <v>24</v>
      </c>
      <c r="C6" s="103" t="s">
        <v>59</v>
      </c>
      <c r="D6" s="104"/>
      <c r="E6" s="104"/>
      <c r="F6" s="105"/>
      <c r="G6" s="114" t="s">
        <v>69</v>
      </c>
      <c r="H6" s="114"/>
      <c r="I6" s="114"/>
      <c r="J6" s="99" t="s">
        <v>26</v>
      </c>
      <c r="K6" s="111" t="s">
        <v>23</v>
      </c>
      <c r="L6" s="111"/>
      <c r="M6" s="111"/>
      <c r="N6" s="12" t="s">
        <v>38</v>
      </c>
      <c r="R6" s="30"/>
    </row>
    <row r="7" spans="1:18" ht="89.25" x14ac:dyDescent="0.25">
      <c r="A7" s="98"/>
      <c r="B7" s="100"/>
      <c r="C7" s="43" t="s">
        <v>56</v>
      </c>
      <c r="D7" s="43" t="s">
        <v>57</v>
      </c>
      <c r="E7" s="43" t="s">
        <v>58</v>
      </c>
      <c r="F7" s="13"/>
      <c r="G7" s="44" t="s">
        <v>70</v>
      </c>
      <c r="H7" s="44" t="s">
        <v>67</v>
      </c>
      <c r="I7" s="44" t="s">
        <v>68</v>
      </c>
      <c r="J7" s="108"/>
      <c r="K7" s="25" t="s">
        <v>27</v>
      </c>
      <c r="L7" s="28" t="s">
        <v>11</v>
      </c>
      <c r="M7" s="28" t="s">
        <v>29</v>
      </c>
      <c r="N7" s="14"/>
    </row>
    <row r="8" spans="1:18" ht="40.5" x14ac:dyDescent="0.25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 t="s">
        <v>34</v>
      </c>
      <c r="G8" s="46" t="s">
        <v>72</v>
      </c>
      <c r="H8" s="46" t="s">
        <v>73</v>
      </c>
      <c r="I8" s="46" t="s">
        <v>74</v>
      </c>
      <c r="J8" s="15" t="s">
        <v>63</v>
      </c>
      <c r="K8" s="26" t="s">
        <v>35</v>
      </c>
      <c r="L8" s="26">
        <v>10</v>
      </c>
      <c r="M8" s="26">
        <v>11</v>
      </c>
      <c r="N8" s="15" t="s">
        <v>36</v>
      </c>
    </row>
    <row r="9" spans="1:18" x14ac:dyDescent="0.25">
      <c r="A9" s="16">
        <v>1</v>
      </c>
      <c r="B9" s="17"/>
      <c r="C9" s="18"/>
      <c r="D9" s="18"/>
      <c r="E9" s="18"/>
      <c r="F9" s="19">
        <f>C9+D9+E9</f>
        <v>0</v>
      </c>
      <c r="G9" s="19"/>
      <c r="H9" s="19"/>
      <c r="I9" s="20"/>
      <c r="J9" s="20"/>
      <c r="K9" s="27" t="e">
        <f t="shared" ref="K9:K15" si="0">AVERAGE(C9:E9)</f>
        <v>#DIV/0!</v>
      </c>
      <c r="L9" s="27" t="e">
        <f t="shared" ref="L9:L15" si="1">STDEV(C9:E9)</f>
        <v>#DIV/0!</v>
      </c>
      <c r="M9" s="29" t="e">
        <f>L9/K9</f>
        <v>#DIV/0!</v>
      </c>
      <c r="N9" s="18" t="e">
        <f t="shared" ref="N9:N15" si="2">F9/J9*I9</f>
        <v>#DIV/0!</v>
      </c>
    </row>
    <row r="10" spans="1:18" x14ac:dyDescent="0.25">
      <c r="A10" s="16">
        <v>2</v>
      </c>
      <c r="B10" s="17"/>
      <c r="C10" s="18"/>
      <c r="D10" s="18"/>
      <c r="E10" s="18"/>
      <c r="F10" s="19">
        <f t="shared" ref="F10:F15" si="3">C10+D10+E10</f>
        <v>0</v>
      </c>
      <c r="G10" s="19"/>
      <c r="H10" s="19"/>
      <c r="I10" s="20"/>
      <c r="J10" s="20"/>
      <c r="K10" s="27" t="e">
        <f t="shared" si="0"/>
        <v>#DIV/0!</v>
      </c>
      <c r="L10" s="27" t="e">
        <f t="shared" si="1"/>
        <v>#DIV/0!</v>
      </c>
      <c r="M10" s="29" t="e">
        <f t="shared" ref="M10:M15" si="4">L10/K10</f>
        <v>#DIV/0!</v>
      </c>
      <c r="N10" s="18" t="e">
        <f t="shared" si="2"/>
        <v>#DIV/0!</v>
      </c>
    </row>
    <row r="11" spans="1:18" x14ac:dyDescent="0.25">
      <c r="A11" s="16">
        <v>3</v>
      </c>
      <c r="B11" s="17"/>
      <c r="C11" s="18"/>
      <c r="D11" s="18"/>
      <c r="E11" s="18"/>
      <c r="F11" s="19">
        <f t="shared" si="3"/>
        <v>0</v>
      </c>
      <c r="G11" s="19"/>
      <c r="H11" s="19"/>
      <c r="I11" s="20"/>
      <c r="J11" s="20"/>
      <c r="K11" s="27" t="e">
        <f t="shared" si="0"/>
        <v>#DIV/0!</v>
      </c>
      <c r="L11" s="27" t="e">
        <f t="shared" si="1"/>
        <v>#DIV/0!</v>
      </c>
      <c r="M11" s="29" t="e">
        <f t="shared" si="4"/>
        <v>#DIV/0!</v>
      </c>
      <c r="N11" s="18" t="e">
        <f t="shared" si="2"/>
        <v>#DIV/0!</v>
      </c>
    </row>
    <row r="12" spans="1:18" x14ac:dyDescent="0.25">
      <c r="A12" s="16">
        <v>4</v>
      </c>
      <c r="B12" s="17"/>
      <c r="C12" s="18"/>
      <c r="D12" s="18"/>
      <c r="E12" s="18"/>
      <c r="F12" s="19">
        <f t="shared" si="3"/>
        <v>0</v>
      </c>
      <c r="G12" s="19"/>
      <c r="H12" s="19"/>
      <c r="I12" s="20"/>
      <c r="J12" s="20"/>
      <c r="K12" s="27" t="e">
        <f t="shared" si="0"/>
        <v>#DIV/0!</v>
      </c>
      <c r="L12" s="27" t="e">
        <f t="shared" si="1"/>
        <v>#DIV/0!</v>
      </c>
      <c r="M12" s="29" t="e">
        <f t="shared" si="4"/>
        <v>#DIV/0!</v>
      </c>
      <c r="N12" s="18" t="e">
        <f t="shared" si="2"/>
        <v>#DIV/0!</v>
      </c>
    </row>
    <row r="13" spans="1:18" x14ac:dyDescent="0.25">
      <c r="A13" s="16">
        <v>5</v>
      </c>
      <c r="B13" s="17"/>
      <c r="C13" s="18"/>
      <c r="D13" s="18"/>
      <c r="E13" s="18"/>
      <c r="F13" s="19">
        <f t="shared" si="3"/>
        <v>0</v>
      </c>
      <c r="G13" s="19"/>
      <c r="H13" s="19"/>
      <c r="I13" s="20"/>
      <c r="J13" s="20"/>
      <c r="K13" s="27" t="e">
        <f t="shared" si="0"/>
        <v>#DIV/0!</v>
      </c>
      <c r="L13" s="27" t="e">
        <f t="shared" si="1"/>
        <v>#DIV/0!</v>
      </c>
      <c r="M13" s="29" t="e">
        <f t="shared" si="4"/>
        <v>#DIV/0!</v>
      </c>
      <c r="N13" s="18" t="e">
        <f t="shared" si="2"/>
        <v>#DIV/0!</v>
      </c>
    </row>
    <row r="14" spans="1:18" x14ac:dyDescent="0.25">
      <c r="A14" s="16">
        <v>6</v>
      </c>
      <c r="B14" s="17"/>
      <c r="C14" s="18"/>
      <c r="D14" s="18"/>
      <c r="E14" s="18"/>
      <c r="F14" s="19">
        <f t="shared" si="3"/>
        <v>0</v>
      </c>
      <c r="G14" s="19"/>
      <c r="H14" s="19"/>
      <c r="I14" s="20"/>
      <c r="J14" s="20"/>
      <c r="K14" s="27" t="e">
        <f t="shared" si="0"/>
        <v>#DIV/0!</v>
      </c>
      <c r="L14" s="27" t="e">
        <f t="shared" si="1"/>
        <v>#DIV/0!</v>
      </c>
      <c r="M14" s="29" t="e">
        <f t="shared" si="4"/>
        <v>#DIV/0!</v>
      </c>
      <c r="N14" s="18" t="e">
        <f t="shared" si="2"/>
        <v>#DIV/0!</v>
      </c>
    </row>
    <row r="15" spans="1:18" x14ac:dyDescent="0.25">
      <c r="A15" s="16">
        <v>7</v>
      </c>
      <c r="B15" s="17"/>
      <c r="C15" s="18"/>
      <c r="D15" s="18"/>
      <c r="E15" s="18"/>
      <c r="F15" s="19">
        <f t="shared" si="3"/>
        <v>0</v>
      </c>
      <c r="G15" s="19"/>
      <c r="H15" s="19"/>
      <c r="I15" s="20"/>
      <c r="J15" s="20"/>
      <c r="K15" s="27" t="e">
        <f t="shared" si="0"/>
        <v>#DIV/0!</v>
      </c>
      <c r="L15" s="27" t="e">
        <f t="shared" si="1"/>
        <v>#DIV/0!</v>
      </c>
      <c r="M15" s="29" t="e">
        <f t="shared" si="4"/>
        <v>#DIV/0!</v>
      </c>
      <c r="N15" s="18" t="e">
        <f t="shared" si="2"/>
        <v>#DIV/0!</v>
      </c>
    </row>
    <row r="16" spans="1:18" ht="6" customHeight="1" x14ac:dyDescent="0.25">
      <c r="A16" s="37"/>
      <c r="B16" s="37"/>
      <c r="C16" s="37"/>
      <c r="D16" s="37"/>
      <c r="E16" s="37"/>
      <c r="F16" s="38"/>
      <c r="G16" s="38"/>
      <c r="H16" s="38"/>
      <c r="I16" s="37"/>
      <c r="J16" s="37"/>
      <c r="K16" s="39"/>
      <c r="L16" s="39"/>
      <c r="M16" s="40"/>
      <c r="N16" s="39"/>
    </row>
    <row r="17" spans="1:14" ht="33" customHeight="1" x14ac:dyDescent="0.25">
      <c r="A17" s="112" t="s">
        <v>37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21"/>
      <c r="M17" s="21"/>
      <c r="N17" s="23" t="e">
        <f>SUM(N9:N16)</f>
        <v>#DIV/0!</v>
      </c>
    </row>
    <row r="18" spans="1:14" x14ac:dyDescent="0.25">
      <c r="A18" s="1"/>
      <c r="C18" s="1"/>
      <c r="D18" s="1"/>
      <c r="E18" s="1"/>
      <c r="F18" s="1"/>
      <c r="G18" s="1"/>
      <c r="H18" s="1"/>
      <c r="I18" s="1"/>
      <c r="J18" s="1"/>
      <c r="K18" s="11"/>
      <c r="L18" s="1"/>
      <c r="M18" s="1"/>
      <c r="N18" s="1"/>
    </row>
  </sheetData>
  <mergeCells count="11">
    <mergeCell ref="A17:K17"/>
    <mergeCell ref="A4:N4"/>
    <mergeCell ref="A1:N1"/>
    <mergeCell ref="A2:N2"/>
    <mergeCell ref="A3:N3"/>
    <mergeCell ref="A6:A7"/>
    <mergeCell ref="B6:B7"/>
    <mergeCell ref="C6:F6"/>
    <mergeCell ref="G6:I6"/>
    <mergeCell ref="J6:J7"/>
    <mergeCell ref="K6:M6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86" t="s">
        <v>39</v>
      </c>
      <c r="B1" s="86"/>
    </row>
    <row r="2" spans="1:2" ht="54.75" customHeight="1" x14ac:dyDescent="0.25">
      <c r="A2" s="86"/>
      <c r="B2" s="86"/>
    </row>
    <row r="3" spans="1:2" ht="15.75" x14ac:dyDescent="0.25">
      <c r="A3" s="89" t="s">
        <v>0</v>
      </c>
      <c r="B3" s="89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52</v>
      </c>
      <c r="B7" s="6" t="s">
        <v>22</v>
      </c>
    </row>
    <row r="8" spans="1:2" ht="29.25" customHeight="1" x14ac:dyDescent="0.25">
      <c r="A8" s="115" t="s">
        <v>3</v>
      </c>
      <c r="B8" s="91"/>
    </row>
    <row r="9" spans="1:2" ht="15.75" x14ac:dyDescent="0.25">
      <c r="A9" s="7"/>
      <c r="B9" s="7"/>
    </row>
    <row r="10" spans="1:2" ht="15.75" x14ac:dyDescent="0.25">
      <c r="A10" s="83" t="s">
        <v>4</v>
      </c>
      <c r="B10" s="83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85" t="s">
        <v>7</v>
      </c>
      <c r="B16" s="85"/>
    </row>
  </sheetData>
  <mergeCells count="6">
    <mergeCell ref="A10:B10"/>
    <mergeCell ref="A16:B16"/>
    <mergeCell ref="A1:B1"/>
    <mergeCell ref="A2:B2"/>
    <mergeCell ref="A3:B3"/>
    <mergeCell ref="A8:B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A5" sqref="A5:L5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110" t="s">
        <v>31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16" ht="14.25" customHeight="1" x14ac:dyDescent="0.25">
      <c r="A2" s="109" t="s">
        <v>45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16" x14ac:dyDescent="0.2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</row>
    <row r="4" spans="1:16" ht="49.5" customHeight="1" x14ac:dyDescent="0.25">
      <c r="A4" s="96" t="s">
        <v>51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16" ht="21" customHeight="1" x14ac:dyDescent="0.25">
      <c r="A5" s="96" t="s">
        <v>48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</row>
    <row r="6" spans="1:16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 x14ac:dyDescent="0.25">
      <c r="A7" s="97" t="s">
        <v>10</v>
      </c>
      <c r="B7" s="99" t="s">
        <v>24</v>
      </c>
      <c r="C7" s="103" t="s">
        <v>59</v>
      </c>
      <c r="D7" s="104"/>
      <c r="E7" s="104"/>
      <c r="F7" s="105"/>
      <c r="G7" s="99" t="s">
        <v>25</v>
      </c>
      <c r="H7" s="99" t="s">
        <v>26</v>
      </c>
      <c r="I7" s="111" t="s">
        <v>23</v>
      </c>
      <c r="J7" s="111"/>
      <c r="K7" s="111"/>
      <c r="L7" s="12" t="s">
        <v>38</v>
      </c>
      <c r="P7" s="30"/>
    </row>
    <row r="8" spans="1:16" ht="89.25" x14ac:dyDescent="0.25">
      <c r="A8" s="98"/>
      <c r="B8" s="100"/>
      <c r="C8" s="43" t="s">
        <v>56</v>
      </c>
      <c r="D8" s="43" t="s">
        <v>57</v>
      </c>
      <c r="E8" s="43" t="s">
        <v>58</v>
      </c>
      <c r="F8" s="13"/>
      <c r="G8" s="108"/>
      <c r="H8" s="108"/>
      <c r="I8" s="25" t="s">
        <v>27</v>
      </c>
      <c r="J8" s="28" t="s">
        <v>11</v>
      </c>
      <c r="K8" s="28" t="s">
        <v>29</v>
      </c>
      <c r="L8" s="14"/>
    </row>
    <row r="9" spans="1:16" ht="40.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34</v>
      </c>
      <c r="G9" s="15">
        <v>7</v>
      </c>
      <c r="H9" s="15" t="s">
        <v>63</v>
      </c>
      <c r="I9" s="26" t="s">
        <v>35</v>
      </c>
      <c r="J9" s="26">
        <v>10</v>
      </c>
      <c r="K9" s="26">
        <v>11</v>
      </c>
      <c r="L9" s="15" t="s">
        <v>36</v>
      </c>
    </row>
    <row r="10" spans="1:16" x14ac:dyDescent="0.25">
      <c r="A10" s="16">
        <v>1</v>
      </c>
      <c r="B10" s="17"/>
      <c r="C10" s="18"/>
      <c r="D10" s="18"/>
      <c r="E10" s="18"/>
      <c r="F10" s="19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8" t="e">
        <f>F10/H10*G10</f>
        <v>#DIV/0!</v>
      </c>
    </row>
    <row r="11" spans="1:16" x14ac:dyDescent="0.25">
      <c r="A11" s="16">
        <v>2</v>
      </c>
      <c r="B11" s="17"/>
      <c r="C11" s="18"/>
      <c r="D11" s="18"/>
      <c r="E11" s="18"/>
      <c r="F11" s="19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8" t="e">
        <f t="shared" ref="L11:L16" si="4">F11/H11*G11</f>
        <v>#DIV/0!</v>
      </c>
    </row>
    <row r="12" spans="1:16" x14ac:dyDescent="0.25">
      <c r="A12" s="16">
        <v>3</v>
      </c>
      <c r="B12" s="17"/>
      <c r="C12" s="18"/>
      <c r="D12" s="18"/>
      <c r="E12" s="18"/>
      <c r="F12" s="19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8" t="e">
        <f t="shared" si="4"/>
        <v>#DIV/0!</v>
      </c>
    </row>
    <row r="13" spans="1:16" x14ac:dyDescent="0.25">
      <c r="A13" s="16">
        <v>4</v>
      </c>
      <c r="B13" s="17"/>
      <c r="C13" s="18"/>
      <c r="D13" s="18"/>
      <c r="E13" s="18"/>
      <c r="F13" s="19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8" t="e">
        <f t="shared" si="4"/>
        <v>#DIV/0!</v>
      </c>
    </row>
    <row r="14" spans="1:16" x14ac:dyDescent="0.25">
      <c r="A14" s="16">
        <v>5</v>
      </c>
      <c r="B14" s="17"/>
      <c r="C14" s="18"/>
      <c r="D14" s="18"/>
      <c r="E14" s="18"/>
      <c r="F14" s="19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8" t="e">
        <f t="shared" si="4"/>
        <v>#DIV/0!</v>
      </c>
    </row>
    <row r="15" spans="1:16" x14ac:dyDescent="0.25">
      <c r="A15" s="16">
        <v>6</v>
      </c>
      <c r="B15" s="17"/>
      <c r="C15" s="18"/>
      <c r="D15" s="18"/>
      <c r="E15" s="18"/>
      <c r="F15" s="19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8" t="e">
        <f t="shared" si="4"/>
        <v>#DIV/0!</v>
      </c>
    </row>
    <row r="16" spans="1:16" x14ac:dyDescent="0.25">
      <c r="A16" s="16">
        <v>7</v>
      </c>
      <c r="B16" s="17"/>
      <c r="C16" s="18"/>
      <c r="D16" s="18"/>
      <c r="E16" s="18"/>
      <c r="F16" s="19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8" t="e">
        <f t="shared" si="4"/>
        <v>#DIV/0!</v>
      </c>
    </row>
    <row r="17" spans="1:12" ht="6" customHeight="1" x14ac:dyDescent="0.25">
      <c r="A17" s="37"/>
      <c r="B17" s="37"/>
      <c r="C17" s="37"/>
      <c r="D17" s="37"/>
      <c r="E17" s="37"/>
      <c r="F17" s="38"/>
      <c r="G17" s="37"/>
      <c r="H17" s="37"/>
      <c r="I17" s="39"/>
      <c r="J17" s="39"/>
      <c r="K17" s="40"/>
      <c r="L17" s="39"/>
    </row>
    <row r="18" spans="1:12" ht="33" customHeight="1" x14ac:dyDescent="0.25">
      <c r="A18" s="112" t="s">
        <v>37</v>
      </c>
      <c r="B18" s="113"/>
      <c r="C18" s="113"/>
      <c r="D18" s="113"/>
      <c r="E18" s="113"/>
      <c r="F18" s="113"/>
      <c r="G18" s="113"/>
      <c r="H18" s="113"/>
      <c r="I18" s="113"/>
      <c r="J18" s="21"/>
      <c r="K18" s="21"/>
      <c r="L18" s="23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R18"/>
  <sheetViews>
    <sheetView zoomScaleNormal="100" workbookViewId="0">
      <selection activeCell="K21" sqref="K21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85546875" customWidth="1"/>
    <col min="8" max="9" width="8.42578125" customWidth="1"/>
    <col min="10" max="10" width="10" customWidth="1"/>
    <col min="11" max="11" width="11" customWidth="1"/>
    <col min="12" max="12" width="13.140625" customWidth="1"/>
    <col min="13" max="13" width="11.28515625" customWidth="1"/>
    <col min="14" max="14" width="15.7109375" customWidth="1"/>
  </cols>
  <sheetData>
    <row r="1" spans="1:18" ht="24" customHeight="1" x14ac:dyDescent="0.25">
      <c r="A1" s="110" t="s">
        <v>31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8" ht="19.5" customHeight="1" x14ac:dyDescent="0.25">
      <c r="A2" s="109" t="s">
        <v>45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1:18" ht="35.25" customHeight="1" x14ac:dyDescent="0.25">
      <c r="A3" s="96" t="s">
        <v>75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42"/>
      <c r="P3" s="42"/>
    </row>
    <row r="4" spans="1:18" ht="19.5" customHeight="1" x14ac:dyDescent="0.25">
      <c r="A4" s="96" t="s">
        <v>48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42"/>
      <c r="P4" s="42"/>
    </row>
    <row r="5" spans="1:18" ht="11.2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1"/>
      <c r="L5" s="1"/>
      <c r="M5" s="1"/>
      <c r="N5" s="1"/>
    </row>
    <row r="6" spans="1:18" ht="60.75" customHeight="1" x14ac:dyDescent="0.25">
      <c r="A6" s="97" t="s">
        <v>10</v>
      </c>
      <c r="B6" s="99" t="s">
        <v>24</v>
      </c>
      <c r="C6" s="103" t="s">
        <v>59</v>
      </c>
      <c r="D6" s="104"/>
      <c r="E6" s="104"/>
      <c r="F6" s="105"/>
      <c r="G6" s="114" t="s">
        <v>69</v>
      </c>
      <c r="H6" s="114"/>
      <c r="I6" s="114"/>
      <c r="J6" s="99" t="s">
        <v>26</v>
      </c>
      <c r="K6" s="111" t="s">
        <v>23</v>
      </c>
      <c r="L6" s="111"/>
      <c r="M6" s="111"/>
      <c r="N6" s="12" t="s">
        <v>38</v>
      </c>
      <c r="R6" s="30"/>
    </row>
    <row r="7" spans="1:18" ht="89.25" x14ac:dyDescent="0.25">
      <c r="A7" s="98"/>
      <c r="B7" s="100"/>
      <c r="C7" s="43" t="s">
        <v>56</v>
      </c>
      <c r="D7" s="43" t="s">
        <v>57</v>
      </c>
      <c r="E7" s="43" t="s">
        <v>58</v>
      </c>
      <c r="F7" s="13"/>
      <c r="G7" s="44" t="s">
        <v>70</v>
      </c>
      <c r="H7" s="44" t="s">
        <v>67</v>
      </c>
      <c r="I7" s="44" t="s">
        <v>68</v>
      </c>
      <c r="J7" s="108"/>
      <c r="K7" s="25" t="s">
        <v>27</v>
      </c>
      <c r="L7" s="28" t="s">
        <v>11</v>
      </c>
      <c r="M7" s="28" t="s">
        <v>29</v>
      </c>
      <c r="N7" s="14"/>
    </row>
    <row r="8" spans="1:18" ht="40.5" x14ac:dyDescent="0.25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 t="s">
        <v>34</v>
      </c>
      <c r="G8" s="46" t="s">
        <v>72</v>
      </c>
      <c r="H8" s="46" t="s">
        <v>73</v>
      </c>
      <c r="I8" s="46" t="s">
        <v>74</v>
      </c>
      <c r="J8" s="15" t="s">
        <v>63</v>
      </c>
      <c r="K8" s="26" t="s">
        <v>35</v>
      </c>
      <c r="L8" s="26">
        <v>10</v>
      </c>
      <c r="M8" s="26">
        <v>11</v>
      </c>
      <c r="N8" s="15" t="s">
        <v>36</v>
      </c>
    </row>
    <row r="9" spans="1:18" x14ac:dyDescent="0.25">
      <c r="A9" s="16">
        <v>1</v>
      </c>
      <c r="B9" s="17"/>
      <c r="C9" s="18"/>
      <c r="D9" s="18"/>
      <c r="E9" s="18"/>
      <c r="F9" s="19">
        <f>C9+D9+E9</f>
        <v>0</v>
      </c>
      <c r="G9" s="19"/>
      <c r="H9" s="19"/>
      <c r="I9" s="20"/>
      <c r="J9" s="20"/>
      <c r="K9" s="27" t="e">
        <f t="shared" ref="K9:K15" si="0">AVERAGE(C9:E9)</f>
        <v>#DIV/0!</v>
      </c>
      <c r="L9" s="27" t="e">
        <f t="shared" ref="L9:L15" si="1">STDEV(C9:E9)</f>
        <v>#DIV/0!</v>
      </c>
      <c r="M9" s="29" t="e">
        <f>L9/K9</f>
        <v>#DIV/0!</v>
      </c>
      <c r="N9" s="18" t="e">
        <f t="shared" ref="N9:N15" si="2">F9/J9*I9</f>
        <v>#DIV/0!</v>
      </c>
    </row>
    <row r="10" spans="1:18" x14ac:dyDescent="0.25">
      <c r="A10" s="16">
        <v>2</v>
      </c>
      <c r="B10" s="17"/>
      <c r="C10" s="18"/>
      <c r="D10" s="18"/>
      <c r="E10" s="18"/>
      <c r="F10" s="19">
        <f t="shared" ref="F10:F15" si="3">C10+D10+E10</f>
        <v>0</v>
      </c>
      <c r="G10" s="19"/>
      <c r="H10" s="19"/>
      <c r="I10" s="20"/>
      <c r="J10" s="20"/>
      <c r="K10" s="27" t="e">
        <f t="shared" si="0"/>
        <v>#DIV/0!</v>
      </c>
      <c r="L10" s="27" t="e">
        <f t="shared" si="1"/>
        <v>#DIV/0!</v>
      </c>
      <c r="M10" s="29" t="e">
        <f t="shared" ref="M10:M15" si="4">L10/K10</f>
        <v>#DIV/0!</v>
      </c>
      <c r="N10" s="18" t="e">
        <f t="shared" si="2"/>
        <v>#DIV/0!</v>
      </c>
    </row>
    <row r="11" spans="1:18" x14ac:dyDescent="0.25">
      <c r="A11" s="16">
        <v>3</v>
      </c>
      <c r="B11" s="17"/>
      <c r="C11" s="18"/>
      <c r="D11" s="18"/>
      <c r="E11" s="18"/>
      <c r="F11" s="19">
        <f t="shared" si="3"/>
        <v>0</v>
      </c>
      <c r="G11" s="19"/>
      <c r="H11" s="19"/>
      <c r="I11" s="20"/>
      <c r="J11" s="20"/>
      <c r="K11" s="27" t="e">
        <f t="shared" si="0"/>
        <v>#DIV/0!</v>
      </c>
      <c r="L11" s="27" t="e">
        <f t="shared" si="1"/>
        <v>#DIV/0!</v>
      </c>
      <c r="M11" s="29" t="e">
        <f t="shared" si="4"/>
        <v>#DIV/0!</v>
      </c>
      <c r="N11" s="18" t="e">
        <f t="shared" si="2"/>
        <v>#DIV/0!</v>
      </c>
    </row>
    <row r="12" spans="1:18" x14ac:dyDescent="0.25">
      <c r="A12" s="16">
        <v>4</v>
      </c>
      <c r="B12" s="17"/>
      <c r="C12" s="18"/>
      <c r="D12" s="18"/>
      <c r="E12" s="18"/>
      <c r="F12" s="19">
        <f t="shared" si="3"/>
        <v>0</v>
      </c>
      <c r="G12" s="19"/>
      <c r="H12" s="19"/>
      <c r="I12" s="20"/>
      <c r="J12" s="20"/>
      <c r="K12" s="27" t="e">
        <f t="shared" si="0"/>
        <v>#DIV/0!</v>
      </c>
      <c r="L12" s="27" t="e">
        <f t="shared" si="1"/>
        <v>#DIV/0!</v>
      </c>
      <c r="M12" s="29" t="e">
        <f t="shared" si="4"/>
        <v>#DIV/0!</v>
      </c>
      <c r="N12" s="18" t="e">
        <f t="shared" si="2"/>
        <v>#DIV/0!</v>
      </c>
    </row>
    <row r="13" spans="1:18" x14ac:dyDescent="0.25">
      <c r="A13" s="16">
        <v>5</v>
      </c>
      <c r="B13" s="17"/>
      <c r="C13" s="18"/>
      <c r="D13" s="18"/>
      <c r="E13" s="18"/>
      <c r="F13" s="19">
        <f t="shared" si="3"/>
        <v>0</v>
      </c>
      <c r="G13" s="19"/>
      <c r="H13" s="19"/>
      <c r="I13" s="20"/>
      <c r="J13" s="20"/>
      <c r="K13" s="27" t="e">
        <f t="shared" si="0"/>
        <v>#DIV/0!</v>
      </c>
      <c r="L13" s="27" t="e">
        <f t="shared" si="1"/>
        <v>#DIV/0!</v>
      </c>
      <c r="M13" s="29" t="e">
        <f t="shared" si="4"/>
        <v>#DIV/0!</v>
      </c>
      <c r="N13" s="18" t="e">
        <f t="shared" si="2"/>
        <v>#DIV/0!</v>
      </c>
    </row>
    <row r="14" spans="1:18" x14ac:dyDescent="0.25">
      <c r="A14" s="16">
        <v>6</v>
      </c>
      <c r="B14" s="17"/>
      <c r="C14" s="18"/>
      <c r="D14" s="18"/>
      <c r="E14" s="18"/>
      <c r="F14" s="19">
        <f t="shared" si="3"/>
        <v>0</v>
      </c>
      <c r="G14" s="19"/>
      <c r="H14" s="19"/>
      <c r="I14" s="20"/>
      <c r="J14" s="20"/>
      <c r="K14" s="27" t="e">
        <f t="shared" si="0"/>
        <v>#DIV/0!</v>
      </c>
      <c r="L14" s="27" t="e">
        <f t="shared" si="1"/>
        <v>#DIV/0!</v>
      </c>
      <c r="M14" s="29" t="e">
        <f t="shared" si="4"/>
        <v>#DIV/0!</v>
      </c>
      <c r="N14" s="18" t="e">
        <f t="shared" si="2"/>
        <v>#DIV/0!</v>
      </c>
    </row>
    <row r="15" spans="1:18" x14ac:dyDescent="0.25">
      <c r="A15" s="16">
        <v>7</v>
      </c>
      <c r="B15" s="17"/>
      <c r="C15" s="18"/>
      <c r="D15" s="18"/>
      <c r="E15" s="18"/>
      <c r="F15" s="19">
        <f t="shared" si="3"/>
        <v>0</v>
      </c>
      <c r="G15" s="19"/>
      <c r="H15" s="19"/>
      <c r="I15" s="20"/>
      <c r="J15" s="20"/>
      <c r="K15" s="27" t="e">
        <f t="shared" si="0"/>
        <v>#DIV/0!</v>
      </c>
      <c r="L15" s="27" t="e">
        <f t="shared" si="1"/>
        <v>#DIV/0!</v>
      </c>
      <c r="M15" s="29" t="e">
        <f t="shared" si="4"/>
        <v>#DIV/0!</v>
      </c>
      <c r="N15" s="18" t="e">
        <f t="shared" si="2"/>
        <v>#DIV/0!</v>
      </c>
    </row>
    <row r="16" spans="1:18" ht="6" customHeight="1" x14ac:dyDescent="0.25">
      <c r="A16" s="37"/>
      <c r="B16" s="37"/>
      <c r="C16" s="37"/>
      <c r="D16" s="37"/>
      <c r="E16" s="37"/>
      <c r="F16" s="38"/>
      <c r="G16" s="38"/>
      <c r="H16" s="38"/>
      <c r="I16" s="37"/>
      <c r="J16" s="37"/>
      <c r="K16" s="39"/>
      <c r="L16" s="39"/>
      <c r="M16" s="40"/>
      <c r="N16" s="39"/>
    </row>
    <row r="17" spans="1:14" ht="33" customHeight="1" x14ac:dyDescent="0.25">
      <c r="A17" s="112" t="s">
        <v>37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21"/>
      <c r="M17" s="21"/>
      <c r="N17" s="23" t="e">
        <f>SUM(N9:N16)</f>
        <v>#DIV/0!</v>
      </c>
    </row>
    <row r="18" spans="1:14" x14ac:dyDescent="0.25">
      <c r="A18" s="1"/>
      <c r="C18" s="1"/>
      <c r="D18" s="1"/>
      <c r="E18" s="1"/>
      <c r="F18" s="1"/>
      <c r="G18" s="1"/>
      <c r="H18" s="1"/>
      <c r="I18" s="1"/>
      <c r="J18" s="1"/>
      <c r="K18" s="11"/>
      <c r="L18" s="1"/>
      <c r="M18" s="1"/>
      <c r="N18" s="1"/>
    </row>
  </sheetData>
  <mergeCells count="11">
    <mergeCell ref="A1:N1"/>
    <mergeCell ref="A2:N2"/>
    <mergeCell ref="A3:N3"/>
    <mergeCell ref="A4:N4"/>
    <mergeCell ref="A17:K17"/>
    <mergeCell ref="A6:A7"/>
    <mergeCell ref="B6:B7"/>
    <mergeCell ref="C6:F6"/>
    <mergeCell ref="G6:I6"/>
    <mergeCell ref="J6:J7"/>
    <mergeCell ref="K6:M6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16"/>
  <sheetViews>
    <sheetView zoomScaleNormal="100" workbookViewId="0">
      <selection activeCell="E9" sqref="E9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86" t="s">
        <v>39</v>
      </c>
      <c r="B1" s="86"/>
    </row>
    <row r="2" spans="1:2" ht="54.75" customHeight="1" x14ac:dyDescent="0.25">
      <c r="A2" s="86"/>
      <c r="B2" s="86"/>
    </row>
    <row r="3" spans="1:2" ht="15.75" x14ac:dyDescent="0.25">
      <c r="A3" s="89" t="s">
        <v>0</v>
      </c>
      <c r="B3" s="89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33.5" customHeight="1" x14ac:dyDescent="0.25">
      <c r="A6" s="5" t="s">
        <v>2</v>
      </c>
      <c r="B6" s="5" t="s">
        <v>88</v>
      </c>
    </row>
    <row r="7" spans="1:2" ht="91.5" customHeight="1" x14ac:dyDescent="0.25">
      <c r="A7" s="5" t="s">
        <v>89</v>
      </c>
      <c r="B7" s="6" t="s">
        <v>22</v>
      </c>
    </row>
    <row r="8" spans="1:2" ht="29.25" customHeight="1" x14ac:dyDescent="0.25">
      <c r="A8" s="115" t="s">
        <v>3</v>
      </c>
      <c r="B8" s="91"/>
    </row>
    <row r="9" spans="1:2" ht="15.75" x14ac:dyDescent="0.25">
      <c r="A9" s="7"/>
      <c r="B9" s="7"/>
    </row>
    <row r="10" spans="1:2" ht="15.75" x14ac:dyDescent="0.25">
      <c r="A10" s="83" t="s">
        <v>4</v>
      </c>
      <c r="B10" s="83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85" t="s">
        <v>7</v>
      </c>
      <c r="B16" s="85"/>
    </row>
  </sheetData>
  <mergeCells count="6">
    <mergeCell ref="A10:B10"/>
    <mergeCell ref="A16:B16"/>
    <mergeCell ref="A1:B1"/>
    <mergeCell ref="A2:B2"/>
    <mergeCell ref="A3:B3"/>
    <mergeCell ref="A8:B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I17"/>
  <sheetViews>
    <sheetView zoomScaleNormal="100" workbookViewId="0">
      <selection activeCell="G20" sqref="G20"/>
    </sheetView>
  </sheetViews>
  <sheetFormatPr defaultRowHeight="15" x14ac:dyDescent="0.25"/>
  <cols>
    <col min="1" max="1" width="5.42578125" customWidth="1"/>
    <col min="2" max="2" width="41.42578125" customWidth="1"/>
    <col min="3" max="3" width="36.85546875" customWidth="1"/>
    <col min="4" max="4" width="19.28515625" customWidth="1"/>
    <col min="5" max="5" width="25.85546875" customWidth="1"/>
  </cols>
  <sheetData>
    <row r="1" spans="1:9" ht="19.5" customHeight="1" x14ac:dyDescent="0.25">
      <c r="A1" s="110" t="s">
        <v>79</v>
      </c>
      <c r="B1" s="110"/>
      <c r="C1" s="110"/>
      <c r="D1" s="110"/>
      <c r="E1" s="110"/>
    </row>
    <row r="2" spans="1:9" ht="21.75" customHeight="1" x14ac:dyDescent="0.25">
      <c r="A2" s="120" t="s">
        <v>76</v>
      </c>
      <c r="B2" s="120"/>
      <c r="C2" s="120"/>
      <c r="D2" s="120"/>
      <c r="E2" s="120"/>
    </row>
    <row r="3" spans="1:9" ht="35.25" customHeight="1" x14ac:dyDescent="0.25">
      <c r="A3" s="121"/>
      <c r="B3" s="121"/>
      <c r="C3" s="121"/>
      <c r="D3" s="121"/>
      <c r="E3" s="121"/>
      <c r="F3" s="42"/>
      <c r="G3" s="42"/>
    </row>
    <row r="4" spans="1:9" ht="15" customHeight="1" x14ac:dyDescent="0.25">
      <c r="A4" s="119" t="s">
        <v>77</v>
      </c>
      <c r="B4" s="119"/>
      <c r="C4" s="119"/>
      <c r="D4" s="119"/>
      <c r="E4" s="119"/>
      <c r="F4" s="42"/>
      <c r="G4" s="42"/>
    </row>
    <row r="5" spans="1:9" ht="11.25" customHeight="1" x14ac:dyDescent="0.25">
      <c r="A5" s="1"/>
      <c r="B5" s="1"/>
      <c r="C5" s="1"/>
      <c r="D5" s="1"/>
      <c r="E5" s="1"/>
    </row>
    <row r="6" spans="1:9" ht="90" customHeight="1" x14ac:dyDescent="0.25">
      <c r="A6" s="45" t="s">
        <v>10</v>
      </c>
      <c r="B6" s="43" t="s">
        <v>24</v>
      </c>
      <c r="C6" s="47" t="s">
        <v>80</v>
      </c>
      <c r="D6" s="43" t="s">
        <v>25</v>
      </c>
      <c r="E6" s="12" t="s">
        <v>81</v>
      </c>
      <c r="I6" s="30"/>
    </row>
    <row r="7" spans="1:9" x14ac:dyDescent="0.25">
      <c r="A7" s="15">
        <v>1</v>
      </c>
      <c r="B7" s="15">
        <v>2</v>
      </c>
      <c r="C7" s="15">
        <v>3</v>
      </c>
      <c r="D7" s="15">
        <v>4</v>
      </c>
      <c r="E7" s="15" t="s">
        <v>78</v>
      </c>
    </row>
    <row r="8" spans="1:9" x14ac:dyDescent="0.25">
      <c r="A8" s="16">
        <v>1</v>
      </c>
      <c r="B8" s="17"/>
      <c r="C8" s="18"/>
      <c r="D8" s="20"/>
      <c r="E8" s="18">
        <f>C8*D8</f>
        <v>0</v>
      </c>
    </row>
    <row r="9" spans="1:9" x14ac:dyDescent="0.25">
      <c r="A9" s="16">
        <v>2</v>
      </c>
      <c r="B9" s="17"/>
      <c r="C9" s="18"/>
      <c r="D9" s="20"/>
      <c r="E9" s="18">
        <f t="shared" ref="E9:E14" si="0">C9*D9</f>
        <v>0</v>
      </c>
    </row>
    <row r="10" spans="1:9" x14ac:dyDescent="0.25">
      <c r="A10" s="16">
        <v>3</v>
      </c>
      <c r="B10" s="17"/>
      <c r="C10" s="18"/>
      <c r="D10" s="20"/>
      <c r="E10" s="18">
        <f t="shared" si="0"/>
        <v>0</v>
      </c>
    </row>
    <row r="11" spans="1:9" x14ac:dyDescent="0.25">
      <c r="A11" s="16">
        <v>4</v>
      </c>
      <c r="B11" s="17"/>
      <c r="C11" s="18"/>
      <c r="D11" s="20"/>
      <c r="E11" s="18">
        <f t="shared" si="0"/>
        <v>0</v>
      </c>
    </row>
    <row r="12" spans="1:9" x14ac:dyDescent="0.25">
      <c r="A12" s="16">
        <v>5</v>
      </c>
      <c r="B12" s="17"/>
      <c r="C12" s="18"/>
      <c r="D12" s="20"/>
      <c r="E12" s="18">
        <f t="shared" si="0"/>
        <v>0</v>
      </c>
    </row>
    <row r="13" spans="1:9" x14ac:dyDescent="0.25">
      <c r="A13" s="16">
        <v>6</v>
      </c>
      <c r="B13" s="17"/>
      <c r="C13" s="18"/>
      <c r="D13" s="20"/>
      <c r="E13" s="18">
        <f t="shared" si="0"/>
        <v>0</v>
      </c>
    </row>
    <row r="14" spans="1:9" x14ac:dyDescent="0.25">
      <c r="A14" s="16">
        <v>7</v>
      </c>
      <c r="B14" s="17"/>
      <c r="C14" s="18"/>
      <c r="D14" s="20"/>
      <c r="E14" s="18">
        <f t="shared" si="0"/>
        <v>0</v>
      </c>
    </row>
    <row r="15" spans="1:9" ht="6" customHeight="1" x14ac:dyDescent="0.25">
      <c r="A15" s="37"/>
      <c r="B15" s="37"/>
      <c r="C15" s="37"/>
      <c r="D15" s="37"/>
      <c r="E15" s="39"/>
    </row>
    <row r="16" spans="1:9" ht="33" customHeight="1" x14ac:dyDescent="0.25">
      <c r="A16" s="112" t="s">
        <v>37</v>
      </c>
      <c r="B16" s="113"/>
      <c r="C16" s="113"/>
      <c r="D16" s="113"/>
      <c r="E16" s="23">
        <f>SUM(E8:E15)</f>
        <v>0</v>
      </c>
    </row>
    <row r="17" spans="1:5" x14ac:dyDescent="0.25">
      <c r="A17" s="1"/>
      <c r="C17" s="1"/>
      <c r="D17" s="1"/>
      <c r="E17" s="1"/>
    </row>
  </sheetData>
  <mergeCells count="5">
    <mergeCell ref="A16:D16"/>
    <mergeCell ref="A4:E4"/>
    <mergeCell ref="A1:E1"/>
    <mergeCell ref="A2:E2"/>
    <mergeCell ref="A3:E3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K18"/>
  <sheetViews>
    <sheetView zoomScaleNormal="100" workbookViewId="0">
      <selection activeCell="G9" sqref="G9"/>
    </sheetView>
  </sheetViews>
  <sheetFormatPr defaultRowHeight="15" x14ac:dyDescent="0.25"/>
  <cols>
    <col min="1" max="1" width="5.42578125" customWidth="1"/>
    <col min="2" max="2" width="26.85546875" customWidth="1"/>
    <col min="3" max="3" width="32.7109375" customWidth="1"/>
    <col min="4" max="4" width="14.42578125" customWidth="1"/>
    <col min="5" max="5" width="14.28515625" customWidth="1"/>
    <col min="6" max="6" width="13.42578125" customWidth="1"/>
    <col min="7" max="7" width="24" customWidth="1"/>
  </cols>
  <sheetData>
    <row r="1" spans="1:11" ht="19.5" customHeight="1" x14ac:dyDescent="0.25">
      <c r="A1" s="110" t="s">
        <v>79</v>
      </c>
      <c r="B1" s="110"/>
      <c r="C1" s="110"/>
      <c r="D1" s="110"/>
      <c r="E1" s="110"/>
      <c r="F1" s="110"/>
      <c r="G1" s="110"/>
    </row>
    <row r="2" spans="1:11" ht="21.75" customHeight="1" x14ac:dyDescent="0.25">
      <c r="A2" s="120" t="s">
        <v>76</v>
      </c>
      <c r="B2" s="120"/>
      <c r="C2" s="120"/>
      <c r="D2" s="120"/>
      <c r="E2" s="120"/>
      <c r="F2" s="120"/>
      <c r="G2" s="120"/>
    </row>
    <row r="3" spans="1:11" ht="35.25" customHeight="1" x14ac:dyDescent="0.25">
      <c r="A3" s="121"/>
      <c r="B3" s="121"/>
      <c r="C3" s="121"/>
      <c r="D3" s="121"/>
      <c r="E3" s="121"/>
      <c r="F3" s="121"/>
      <c r="G3" s="121"/>
      <c r="H3" s="42"/>
      <c r="I3" s="42"/>
    </row>
    <row r="4" spans="1:11" ht="15" customHeight="1" x14ac:dyDescent="0.25">
      <c r="A4" s="123" t="s">
        <v>77</v>
      </c>
      <c r="B4" s="123"/>
      <c r="C4" s="123"/>
      <c r="D4" s="123"/>
      <c r="E4" s="123"/>
      <c r="F4" s="123"/>
      <c r="G4" s="123"/>
      <c r="H4" s="42"/>
      <c r="I4" s="42"/>
    </row>
    <row r="5" spans="1:11" ht="11.25" customHeight="1" x14ac:dyDescent="0.25">
      <c r="A5" s="1"/>
      <c r="B5" s="1"/>
      <c r="C5" s="1"/>
      <c r="D5" s="1"/>
      <c r="E5" s="1"/>
      <c r="F5" s="1"/>
      <c r="G5" s="1"/>
    </row>
    <row r="6" spans="1:11" ht="30.75" customHeight="1" x14ac:dyDescent="0.25">
      <c r="A6" s="97" t="s">
        <v>10</v>
      </c>
      <c r="B6" s="99" t="s">
        <v>24</v>
      </c>
      <c r="C6" s="99" t="s">
        <v>87</v>
      </c>
      <c r="D6" s="114" t="s">
        <v>69</v>
      </c>
      <c r="E6" s="114"/>
      <c r="F6" s="114"/>
      <c r="G6" s="116" t="s">
        <v>82</v>
      </c>
      <c r="K6" s="30"/>
    </row>
    <row r="7" spans="1:11" ht="54" customHeight="1" x14ac:dyDescent="0.25">
      <c r="A7" s="122"/>
      <c r="B7" s="108"/>
      <c r="C7" s="108"/>
      <c r="D7" s="44" t="s">
        <v>70</v>
      </c>
      <c r="E7" s="44" t="s">
        <v>67</v>
      </c>
      <c r="F7" s="44" t="s">
        <v>68</v>
      </c>
      <c r="G7" s="117"/>
      <c r="K7" s="30"/>
    </row>
    <row r="8" spans="1:11" x14ac:dyDescent="0.25">
      <c r="A8" s="15">
        <v>1</v>
      </c>
      <c r="B8" s="15">
        <v>2</v>
      </c>
      <c r="C8" s="15">
        <v>3</v>
      </c>
      <c r="D8" s="46" t="s">
        <v>83</v>
      </c>
      <c r="E8" s="46" t="s">
        <v>84</v>
      </c>
      <c r="F8" s="46" t="s">
        <v>86</v>
      </c>
      <c r="G8" s="15" t="s">
        <v>85</v>
      </c>
    </row>
    <row r="9" spans="1:11" x14ac:dyDescent="0.25">
      <c r="A9" s="16">
        <v>1</v>
      </c>
      <c r="B9" s="17"/>
      <c r="C9" s="18"/>
      <c r="D9" s="18"/>
      <c r="E9" s="18"/>
      <c r="F9" s="20"/>
      <c r="G9" s="18">
        <f>C9*F9</f>
        <v>0</v>
      </c>
    </row>
    <row r="10" spans="1:11" x14ac:dyDescent="0.25">
      <c r="A10" s="16">
        <v>2</v>
      </c>
      <c r="B10" s="17"/>
      <c r="C10" s="18"/>
      <c r="D10" s="18"/>
      <c r="E10" s="18"/>
      <c r="F10" s="20"/>
      <c r="G10" s="18">
        <f t="shared" ref="G10:G15" si="0">C10*F10</f>
        <v>0</v>
      </c>
    </row>
    <row r="11" spans="1:11" x14ac:dyDescent="0.25">
      <c r="A11" s="16">
        <v>3</v>
      </c>
      <c r="B11" s="17"/>
      <c r="C11" s="18"/>
      <c r="D11" s="18"/>
      <c r="E11" s="18"/>
      <c r="F11" s="20"/>
      <c r="G11" s="18">
        <f t="shared" si="0"/>
        <v>0</v>
      </c>
    </row>
    <row r="12" spans="1:11" x14ac:dyDescent="0.25">
      <c r="A12" s="16">
        <v>4</v>
      </c>
      <c r="B12" s="17"/>
      <c r="C12" s="18"/>
      <c r="D12" s="18"/>
      <c r="E12" s="18"/>
      <c r="F12" s="20"/>
      <c r="G12" s="18">
        <f t="shared" si="0"/>
        <v>0</v>
      </c>
    </row>
    <row r="13" spans="1:11" x14ac:dyDescent="0.25">
      <c r="A13" s="16">
        <v>5</v>
      </c>
      <c r="B13" s="17"/>
      <c r="C13" s="18"/>
      <c r="D13" s="18"/>
      <c r="E13" s="18"/>
      <c r="F13" s="20"/>
      <c r="G13" s="18">
        <f t="shared" si="0"/>
        <v>0</v>
      </c>
    </row>
    <row r="14" spans="1:11" x14ac:dyDescent="0.25">
      <c r="A14" s="16">
        <v>6</v>
      </c>
      <c r="B14" s="17"/>
      <c r="C14" s="18"/>
      <c r="D14" s="18"/>
      <c r="E14" s="18"/>
      <c r="F14" s="20"/>
      <c r="G14" s="18">
        <f t="shared" si="0"/>
        <v>0</v>
      </c>
    </row>
    <row r="15" spans="1:11" x14ac:dyDescent="0.25">
      <c r="A15" s="16">
        <v>7</v>
      </c>
      <c r="B15" s="17"/>
      <c r="C15" s="18"/>
      <c r="D15" s="18"/>
      <c r="E15" s="18"/>
      <c r="F15" s="20"/>
      <c r="G15" s="18">
        <f t="shared" si="0"/>
        <v>0</v>
      </c>
    </row>
    <row r="16" spans="1:11" ht="6" customHeight="1" x14ac:dyDescent="0.25">
      <c r="A16" s="37"/>
      <c r="B16" s="37"/>
      <c r="C16" s="37"/>
      <c r="D16" s="37"/>
      <c r="E16" s="37"/>
      <c r="F16" s="37"/>
      <c r="G16" s="39"/>
    </row>
    <row r="17" spans="1:7" ht="33" customHeight="1" x14ac:dyDescent="0.25">
      <c r="A17" s="112" t="s">
        <v>37</v>
      </c>
      <c r="B17" s="113"/>
      <c r="C17" s="113"/>
      <c r="D17" s="113"/>
      <c r="E17" s="113"/>
      <c r="F17" s="113"/>
      <c r="G17" s="23">
        <f>SUM(G9:G16)</f>
        <v>0</v>
      </c>
    </row>
    <row r="18" spans="1:7" x14ac:dyDescent="0.25">
      <c r="A18" s="1"/>
      <c r="C18" s="1"/>
      <c r="D18" s="1"/>
      <c r="E18" s="1"/>
      <c r="F18" s="1"/>
      <c r="G18" s="1"/>
    </row>
  </sheetData>
  <mergeCells count="10">
    <mergeCell ref="A1:G1"/>
    <mergeCell ref="A2:G2"/>
    <mergeCell ref="A3:G3"/>
    <mergeCell ref="A4:G4"/>
    <mergeCell ref="G6:G7"/>
    <mergeCell ref="A17:F17"/>
    <mergeCell ref="D6:F6"/>
    <mergeCell ref="A6:A7"/>
    <mergeCell ref="B6:B7"/>
    <mergeCell ref="C6:C7"/>
  </mergeCells>
  <phoneticPr fontId="0" type="noConversion"/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13</v>
      </c>
    </row>
    <row r="2" spans="1:2" ht="32.25" customHeight="1" x14ac:dyDescent="0.25">
      <c r="A2" s="86" t="s">
        <v>14</v>
      </c>
      <c r="B2" s="86"/>
    </row>
    <row r="3" spans="1:2" ht="33.75" customHeight="1" x14ac:dyDescent="0.25">
      <c r="A3" s="86"/>
      <c r="B3" s="86"/>
    </row>
    <row r="4" spans="1:2" ht="15.75" x14ac:dyDescent="0.25">
      <c r="A4" s="124" t="s">
        <v>0</v>
      </c>
      <c r="B4" s="124"/>
    </row>
    <row r="5" spans="1:2" ht="15.75" x14ac:dyDescent="0.25">
      <c r="A5" s="125" t="s">
        <v>1</v>
      </c>
      <c r="B5" s="24" t="s">
        <v>15</v>
      </c>
    </row>
    <row r="6" spans="1:2" ht="54.75" customHeight="1" x14ac:dyDescent="0.25">
      <c r="A6" s="126"/>
      <c r="B6" s="24" t="s">
        <v>16</v>
      </c>
    </row>
    <row r="7" spans="1:2" ht="42" customHeight="1" x14ac:dyDescent="0.25">
      <c r="A7" s="126"/>
      <c r="B7" s="24" t="s">
        <v>17</v>
      </c>
    </row>
    <row r="8" spans="1:2" ht="38.25" customHeight="1" x14ac:dyDescent="0.25">
      <c r="A8" s="127"/>
      <c r="B8" s="24" t="s">
        <v>18</v>
      </c>
    </row>
    <row r="9" spans="1:2" ht="111" customHeight="1" x14ac:dyDescent="0.25">
      <c r="A9" s="5" t="s">
        <v>19</v>
      </c>
      <c r="B9" s="5" t="s">
        <v>20</v>
      </c>
    </row>
    <row r="10" spans="1:2" ht="15.75" x14ac:dyDescent="0.25">
      <c r="A10" s="5" t="s">
        <v>21</v>
      </c>
      <c r="B10" s="5"/>
    </row>
    <row r="11" spans="1:2" ht="98.25" customHeight="1" x14ac:dyDescent="0.25">
      <c r="A11" s="5" t="s">
        <v>53</v>
      </c>
      <c r="B11" s="6" t="s">
        <v>22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85" t="s">
        <v>7</v>
      </c>
      <c r="B14" s="85"/>
    </row>
  </sheetData>
  <mergeCells count="5">
    <mergeCell ref="A14:B14"/>
    <mergeCell ref="A2:B2"/>
    <mergeCell ref="A3:B3"/>
    <mergeCell ref="A4:B4"/>
    <mergeCell ref="A5:A8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НМЦК-п.3.7.1</vt:lpstr>
      <vt:lpstr>Прилож.1 - п.3.7.1</vt:lpstr>
      <vt:lpstr>Прилож.1 - п.3.7.1 -услуги</vt:lpstr>
      <vt:lpstr>НМЦК-п.3.7.2</vt:lpstr>
      <vt:lpstr>Прилож.1 п.3.7.2</vt:lpstr>
      <vt:lpstr>Прилож.1 п.3.7.2 -услуги</vt:lpstr>
      <vt:lpstr>НМЦК-п.3.7.3</vt:lpstr>
      <vt:lpstr>Прилож.1 п.3.7.3</vt:lpstr>
      <vt:lpstr>Прилож.1 п.3.7.3 -услуги</vt:lpstr>
      <vt:lpstr>НМЦК-п.3.7.4</vt:lpstr>
      <vt:lpstr>Прилож.1 п.3.7.4</vt:lpstr>
      <vt:lpstr>Прилож.1 п.3.7.4 -услуги</vt:lpstr>
      <vt:lpstr>НМЦК-п.5-тариф</vt:lpstr>
      <vt:lpstr>Прилож.1 п.5-тариф</vt:lpstr>
      <vt:lpstr>Прилож.1 п.5-тариф услуги</vt:lpstr>
      <vt:lpstr>НМЦ-ремонт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 Windows</cp:lastModifiedBy>
  <cp:lastPrinted>2024-03-01T15:27:57Z</cp:lastPrinted>
  <dcterms:created xsi:type="dcterms:W3CDTF">2011-08-15T06:57:36Z</dcterms:created>
  <dcterms:modified xsi:type="dcterms:W3CDTF">2024-03-01T15:28:24Z</dcterms:modified>
</cp:coreProperties>
</file>