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0730" windowHeight="11160" tabRatio="500"/>
  </bookViews>
  <sheets>
    <sheet name="Лист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1" i="1"/>
  <c r="C27"/>
  <c r="C20"/>
  <c r="O28" l="1"/>
  <c r="I28"/>
  <c r="H28"/>
  <c r="M28" s="1"/>
  <c r="D28"/>
  <c r="C28"/>
  <c r="A28"/>
  <c r="F21"/>
  <c r="D21"/>
  <c r="C21" l="1"/>
  <c r="B21"/>
  <c r="B28" s="1"/>
  <c r="M4" l="1"/>
  <c r="A21" l="1"/>
  <c r="H16" l="1"/>
  <c r="C16"/>
  <c r="B16"/>
  <c r="R10" l="1"/>
  <c r="L10"/>
  <c r="J10"/>
  <c r="H10"/>
  <c r="M10" s="1"/>
  <c r="L21" s="1"/>
  <c r="M29" l="1"/>
</calcChain>
</file>

<file path=xl/sharedStrings.xml><?xml version="1.0" encoding="utf-8"?>
<sst xmlns="http://schemas.openxmlformats.org/spreadsheetml/2006/main" count="99" uniqueCount="75">
  <si>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</si>
  <si>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</si>
  <si>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</si>
  <si>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</si>
  <si>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</si>
  <si>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</si>
  <si>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</si>
  <si>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</si>
  <si>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</si>
  <si>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</si>
  <si>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</si>
  <si>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</si>
  <si>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</si>
  <si>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</si>
  <si>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</si>
  <si>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</si>
  <si>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</si>
  <si>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</si>
  <si>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-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</si>
  <si>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</si>
  <si>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</si>
  <si>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</si>
  <si>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</si>
  <si>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Референтная цена
на 01.05.2020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</si>
  <si>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</si>
  <si>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</si>
  <si>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</si>
  <si>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</si>
  <si>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</si>
  <si>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</si>
  <si>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</si>
  <si>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Обоснование цены:</t>
  </si>
  <si>
    <t>При расчёте начальной (максимальной) цены Договора использованы коммерческие предложения организаций, имеющих лицензию на продажу лекарственных средств и в соответствии с Государственным реестром цен на жизненно необходимые и важнейшие лекарственные препараты (ЖНВЛП):</t>
  </si>
  <si>
    <t>Расчет начальной (максимальной цены Гражданско-правового договора предоставлен в Приложении №1 к Техническому заданию.</t>
  </si>
  <si>
    <t>Условия исполнения Договора:</t>
  </si>
  <si>
    <t>1. Наличие действующей лицензии на право осуществления фармацевтической деятельности.</t>
  </si>
  <si>
    <t>Поставка товара и разгрузка на складе Заказчика осуществляется силами и средствами Поставщика.</t>
  </si>
  <si>
    <t>5.1. Наличие сертификатов или деклараций о соответствии, регистрационных удостоверений при поставке товара.</t>
  </si>
  <si>
    <t>5.2. Качество товара проверяется и оценивается при получении его на складе Заказчика. Замена некачественного товара и допоставка недостающего товара в течение 3-х рабочих дней с момента получения уведомления от Заказчика.</t>
  </si>
  <si>
    <t>5.3 В случае решения Федеральной службы по надзору в сфере здравоохранения  об изъятии из обращения недоброкачественных, фальсифицированных лекарственных средств, Заказчик возвращает Поставщику указанные лекарственные средства, а Поставщик в течение 5-ти дней обязан заменить недоброкачественные, фальсифицированные лекарственные средства.</t>
  </si>
  <si>
    <t>Количество в единицах измерения</t>
  </si>
  <si>
    <t>ЖНВЛП</t>
  </si>
  <si>
    <t>Да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</si>
  <si>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</si>
  <si>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</si>
  <si>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</si>
  <si>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</si>
  <si>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</si>
  <si>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Примечание:</t>
    </r>
    <r>
      <rPr>
        <sz val="8"/>
        <color rgb="FF000000"/>
        <rFont val="Times New Roman"/>
        <family val="1"/>
        <charset val="204"/>
      </rPr>
      <t xml:space="preserve"> начальная цена Договора составлена с учётом всех предполагаемых расходов (налоги (НДС),пошлины, транспортные расходы, погрузо-разгрузочные работы и т.д.).</t>
    </r>
  </si>
  <si>
    <r>
      <t xml:space="preserve">2. </t>
    </r>
    <r>
      <rPr>
        <u/>
        <sz val="8"/>
        <rFont val="Times New Roman"/>
        <family val="1"/>
        <charset val="204"/>
      </rPr>
      <t xml:space="preserve">Гарантийный срок </t>
    </r>
    <r>
      <rPr>
        <sz val="8"/>
        <color rgb="FF000000"/>
        <rFont val="Times New Roman"/>
        <family val="1"/>
        <charset val="204"/>
      </rPr>
      <t>- фактический (остаточный) срок годности товара на момент поставки должен быть не менее 12 месяцев.</t>
    </r>
  </si>
  <si>
    <r>
      <t xml:space="preserve">5. </t>
    </r>
    <r>
      <rPr>
        <u/>
        <sz val="8"/>
        <rFont val="Times New Roman"/>
        <family val="1"/>
        <charset val="204"/>
      </rPr>
      <t>Обеспечение качества:</t>
    </r>
  </si>
  <si>
    <r>
      <t xml:space="preserve">6. </t>
    </r>
    <r>
      <rPr>
        <u/>
        <sz val="8"/>
        <rFont val="Times New Roman"/>
        <family val="1"/>
        <charset val="204"/>
      </rPr>
      <t xml:space="preserve">Требования к упаковке </t>
    </r>
    <r>
      <rPr>
        <sz val="8"/>
        <color rgb="FF000000"/>
        <rFont val="Times New Roman"/>
        <family val="1"/>
        <charset val="204"/>
      </rPr>
      <t>- товар должен быть упакован в картонные коробки. Упаковка должна быть герметичной, без поверхностных повреждений, следов повторной упаковки, отсутствия деформации и грязи.</t>
    </r>
  </si>
  <si>
    <r>
      <t xml:space="preserve">7. </t>
    </r>
    <r>
      <rPr>
        <u/>
        <sz val="8"/>
        <rFont val="Times New Roman"/>
        <family val="1"/>
        <charset val="204"/>
      </rPr>
      <t>Требования к транспортировке</t>
    </r>
    <r>
      <rPr>
        <sz val="8"/>
        <color rgb="FF000000"/>
        <rFont val="Times New Roman"/>
        <family val="1"/>
        <charset val="204"/>
      </rPr>
      <t xml:space="preserve"> - товар при транспортировке и перегрузке предохранять от порчи и соблюдаться температурный режим хранения.</t>
    </r>
  </si>
  <si>
    <r>
      <t>8.</t>
    </r>
    <r>
      <rPr>
        <u/>
        <sz val="8"/>
        <rFont val="Times New Roman"/>
        <family val="1"/>
        <charset val="204"/>
      </rPr>
      <t xml:space="preserve"> Требования к приёмке</t>
    </r>
    <r>
      <rPr>
        <sz val="8"/>
        <color rgb="FF000000"/>
        <rFont val="Times New Roman"/>
        <family val="1"/>
        <charset val="204"/>
      </rPr>
      <t xml:space="preserve"> - приёмка товара осуществляется по товарным накладным и счетам-фактурам.</t>
    </r>
  </si>
  <si>
    <t>Исполнитель______________________ Кедровская В.Е.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</si>
  <si>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</si>
  <si>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</si>
  <si>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r>
      <t xml:space="preserve">Условия оплаты </t>
    </r>
    <r>
      <rPr>
        <sz val="8"/>
        <color rgb="FF000000"/>
        <rFont val="Times New Roman"/>
        <family val="1"/>
        <charset val="204"/>
      </rPr>
      <t>- безналичный расчёт по факту поставки товара в течение 7 календарных дней.</t>
    </r>
  </si>
  <si>
    <t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t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</si>
  <si>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</si>
  <si>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>1.4. Сводная информация о минимальном значении НЦ единицы товара:</t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</si>
  <si>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</si>
  <si>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r>
      <t xml:space="preserve">4. </t>
    </r>
    <r>
      <rPr>
        <u/>
        <sz val="8"/>
        <rFont val="Times New Roman"/>
        <family val="1"/>
        <charset val="204"/>
      </rPr>
      <t>Периодичность поставки</t>
    </r>
    <r>
      <rPr>
        <sz val="8"/>
        <color rgb="FF000000"/>
        <rFont val="Times New Roman"/>
        <family val="1"/>
        <charset val="204"/>
      </rPr>
      <t xml:space="preserve"> - товар доставляется партиями по предварительной заявке Заказчика в течение 3-х рабочих дней, с момента получения письменной заявки от Заказчика, переданной посредством факсимильной связи или по электронной почте. </t>
    </r>
  </si>
  <si>
    <t xml:space="preserve">КП
Вх. № 1084/1 От 27.02.24
</t>
  </si>
  <si>
    <t xml:space="preserve">КП
Вх. № 1084/2 От 27.02.24
</t>
  </si>
  <si>
    <t xml:space="preserve">КП
Вх. № 1084/3 От 27.02.24
</t>
  </si>
  <si>
    <t>ВИНБЛАСТИН</t>
  </si>
  <si>
    <t>ЛИОФИЛИЗАТ ДЛЯ ПРИГОТОВЛЕНИЯ РАСТВОРА ДЛЯ ВНУТРИВЕННОГО ВВЕДЕНИЯ ; дозировка: 5 мг</t>
  </si>
  <si>
    <t>21.20.10.211-000084-1-00216-0000000000000</t>
  </si>
  <si>
    <t>мг</t>
  </si>
  <si>
    <t xml:space="preserve">Вл.Вып.к.Перв.Уп.Втор.Уп.Пр.Общество с ограниченной ответственностью "ВЕРОФАРМ" (ООО "ВЕРОФАРМ"), Россия (5032048702); </t>
  </si>
  <si>
    <t xml:space="preserve">Винбластин-ЛЭНС, лиофилизат для приготовления раствора для внутривенного введения, 5 мг, - флаконы (1) - пачки картонные </t>
  </si>
  <si>
    <t xml:space="preserve">Р N000203/01 
24.06.2022 643/1/20-22/ОС </t>
  </si>
  <si>
    <r>
      <t xml:space="preserve">3. </t>
    </r>
    <r>
      <rPr>
        <u/>
        <sz val="8"/>
        <rFont val="Times New Roman"/>
        <family val="1"/>
        <charset val="204"/>
      </rPr>
      <t xml:space="preserve">Срок поставки товара </t>
    </r>
    <r>
      <rPr>
        <sz val="8"/>
        <color rgb="FF000000"/>
        <rFont val="Times New Roman"/>
        <family val="1"/>
        <charset val="204"/>
      </rPr>
      <t>– с момента заключения контракта по 31.12.2024 г.</t>
    </r>
  </si>
  <si>
    <t xml:space="preserve">Начальная максимальная цена контракта 6 007 руб. 00 коп. (Шесть тысяч семь рублей 00 коп.) </t>
  </si>
</sst>
</file>

<file path=xl/styles.xml><?xml version="1.0" encoding="utf-8"?>
<styleSheet xmlns="http://schemas.openxmlformats.org/spreadsheetml/2006/main">
  <numFmts count="4">
    <numFmt numFmtId="164" formatCode="#,###.00"/>
    <numFmt numFmtId="165" formatCode="#,##0.00_ ;\-#,##0.00\ "/>
    <numFmt numFmtId="166" formatCode="0.00_ ;\-0.00\ "/>
    <numFmt numFmtId="167" formatCode="000000"/>
  </numFmts>
  <fonts count="23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6" fillId="2" borderId="1" xfId="0" applyFont="1" applyFill="1" applyBorder="1" applyAlignment="1">
      <alignment horizontal="left" vertical="center" wrapText="1"/>
    </xf>
    <xf numFmtId="0" fontId="1" fillId="2" borderId="0" xfId="0" applyFont="1" applyFill="1"/>
    <xf numFmtId="0" fontId="9" fillId="2" borderId="0" xfId="0" applyFont="1" applyFill="1"/>
    <xf numFmtId="0" fontId="0" fillId="2" borderId="0" xfId="0" applyFont="1" applyFill="1"/>
    <xf numFmtId="0" fontId="9" fillId="2" borderId="1" xfId="0" applyFont="1" applyFill="1" applyBorder="1" applyAlignment="1">
      <alignment horizontal="left" vertical="center" wrapText="1"/>
    </xf>
    <xf numFmtId="165" fontId="9" fillId="2" borderId="2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6" fillId="0" borderId="0" xfId="0" applyFont="1"/>
    <xf numFmtId="0" fontId="9" fillId="0" borderId="0" xfId="0" applyFont="1"/>
    <xf numFmtId="0" fontId="15" fillId="0" borderId="0" xfId="0" applyFont="1"/>
    <xf numFmtId="0" fontId="5" fillId="2" borderId="1" xfId="0" applyFont="1" applyFill="1" applyBorder="1" applyAlignment="1">
      <alignment horizontal="center" vertical="center" wrapText="1"/>
    </xf>
    <xf numFmtId="165" fontId="5" fillId="6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5" borderId="1" xfId="0" applyNumberFormat="1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64" fontId="9" fillId="7" borderId="1" xfId="0" applyNumberFormat="1" applyFont="1" applyFill="1" applyBorder="1" applyAlignment="1">
      <alignment horizontal="center" vertical="center" wrapText="1"/>
    </xf>
    <xf numFmtId="167" fontId="17" fillId="2" borderId="1" xfId="0" applyNumberFormat="1" applyFont="1" applyFill="1" applyBorder="1" applyAlignment="1">
      <alignment horizontal="center" vertical="center" wrapText="1"/>
    </xf>
    <xf numFmtId="165" fontId="9" fillId="9" borderId="1" xfId="0" applyNumberFormat="1" applyFont="1" applyFill="1" applyBorder="1" applyAlignment="1">
      <alignment horizontal="center" vertical="center" wrapText="1"/>
    </xf>
    <xf numFmtId="165" fontId="9" fillId="1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164" fontId="6" fillId="7" borderId="1" xfId="0" applyNumberFormat="1" applyFont="1" applyFill="1" applyBorder="1" applyAlignment="1">
      <alignment horizontal="center" vertical="center" wrapText="1"/>
    </xf>
    <xf numFmtId="0" fontId="1" fillId="7" borderId="0" xfId="0" applyFont="1" applyFill="1"/>
    <xf numFmtId="0" fontId="18" fillId="0" borderId="0" xfId="0" applyFont="1"/>
    <xf numFmtId="0" fontId="6" fillId="0" borderId="0" xfId="0" applyFont="1"/>
    <xf numFmtId="0" fontId="19" fillId="0" borderId="0" xfId="0" applyFont="1"/>
    <xf numFmtId="165" fontId="9" fillId="8" borderId="1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wrapText="1"/>
    </xf>
    <xf numFmtId="0" fontId="9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6" fillId="7" borderId="2" xfId="0" applyFont="1" applyFill="1" applyBorder="1" applyAlignment="1">
      <alignment wrapText="1"/>
    </xf>
    <xf numFmtId="0" fontId="6" fillId="7" borderId="6" xfId="0" applyFont="1" applyFill="1" applyBorder="1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6" fillId="7" borderId="1" xfId="0" applyFont="1" applyFill="1" applyBorder="1" applyAlignment="1">
      <alignment wrapText="1"/>
    </xf>
    <xf numFmtId="0" fontId="6" fillId="7" borderId="2" xfId="0" applyFont="1" applyFill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165" fontId="9" fillId="0" borderId="6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5" fontId="7" fillId="8" borderId="1" xfId="0" applyNumberFormat="1" applyFont="1" applyFill="1" applyBorder="1" applyAlignment="1">
      <alignment horizontal="center" vertical="center" wrapText="1"/>
    </xf>
    <xf numFmtId="164" fontId="7" fillId="8" borderId="2" xfId="0" applyNumberFormat="1" applyFont="1" applyFill="1" applyBorder="1" applyAlignment="1">
      <alignment horizontal="center" vertical="center" wrapText="1"/>
    </xf>
    <xf numFmtId="165" fontId="5" fillId="9" borderId="1" xfId="0" applyNumberFormat="1" applyFont="1" applyFill="1" applyBorder="1" applyAlignment="1">
      <alignment horizontal="center" vertical="center" wrapText="1"/>
    </xf>
    <xf numFmtId="164" fontId="6" fillId="7" borderId="2" xfId="0" applyNumberFormat="1" applyFont="1" applyFill="1" applyBorder="1" applyAlignment="1">
      <alignment horizontal="center" vertical="center" wrapText="1"/>
    </xf>
    <xf numFmtId="165" fontId="6" fillId="7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7" borderId="0" xfId="0" applyFont="1" applyFill="1" applyBorder="1" applyAlignment="1">
      <alignment vertical="center" wrapText="1"/>
    </xf>
    <xf numFmtId="0" fontId="22" fillId="0" borderId="0" xfId="0" applyFont="1" applyBorder="1" applyAlignment="1">
      <alignment vertical="center"/>
    </xf>
    <xf numFmtId="0" fontId="7" fillId="2" borderId="3" xfId="0" applyFont="1" applyFill="1" applyBorder="1" applyAlignment="1">
      <alignment wrapText="1"/>
    </xf>
    <xf numFmtId="0" fontId="7" fillId="2" borderId="6" xfId="0" applyFont="1" applyFill="1" applyBorder="1" applyAlignment="1">
      <alignment wrapText="1"/>
    </xf>
    <xf numFmtId="0" fontId="7" fillId="7" borderId="3" xfId="0" applyFont="1" applyFill="1" applyBorder="1" applyAlignment="1">
      <alignment wrapText="1"/>
    </xf>
    <xf numFmtId="0" fontId="5" fillId="7" borderId="3" xfId="0" applyFont="1" applyFill="1" applyBorder="1" applyAlignment="1">
      <alignment wrapText="1"/>
    </xf>
    <xf numFmtId="0" fontId="5" fillId="7" borderId="4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/>
    <xf numFmtId="0" fontId="7" fillId="2" borderId="0" xfId="0" applyFont="1" applyFill="1" applyBorder="1" applyAlignment="1"/>
    <xf numFmtId="0" fontId="2" fillId="2" borderId="0" xfId="0" applyFont="1" applyFill="1" applyBorder="1" applyAlignment="1">
      <alignment wrapText="1"/>
    </xf>
    <xf numFmtId="0" fontId="15" fillId="2" borderId="0" xfId="0" applyFont="1" applyFill="1" applyBorder="1" applyAlignment="1">
      <alignment wrapText="1"/>
    </xf>
    <xf numFmtId="0" fontId="9" fillId="2" borderId="1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/>
    </xf>
    <xf numFmtId="165" fontId="9" fillId="3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165" fontId="9" fillId="5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165" fontId="10" fillId="2" borderId="1" xfId="0" applyNumberFormat="1" applyFont="1" applyFill="1" applyBorder="1" applyAlignment="1">
      <alignment horizontal="center"/>
    </xf>
    <xf numFmtId="0" fontId="10" fillId="2" borderId="0" xfId="0" applyFont="1" applyFill="1" applyBorder="1" applyAlignment="1">
      <alignment wrapText="1"/>
    </xf>
    <xf numFmtId="0" fontId="0" fillId="0" borderId="0" xfId="0" applyAlignment="1"/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52"/>
  <sheetViews>
    <sheetView tabSelected="1" topLeftCell="A28" zoomScaleNormal="100" workbookViewId="0">
      <selection activeCell="B50" sqref="B50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5.28515625" style="1" customWidth="1"/>
    <col min="6" max="6" width="6.140625" style="1" customWidth="1"/>
    <col min="7" max="7" width="8" style="1" customWidth="1"/>
    <col min="8" max="8" width="11.42578125" style="1" customWidth="1"/>
    <col min="9" max="9" width="11.7109375" style="1" customWidth="1"/>
    <col min="10" max="10" width="9.85546875" style="1" customWidth="1"/>
    <col min="11" max="11" width="8.42578125" style="1" customWidth="1"/>
    <col min="12" max="12" width="11.140625" style="1" customWidth="1"/>
    <col min="13" max="13" width="8.7109375" style="1" customWidth="1"/>
    <col min="14" max="14" width="10.85546875" style="1" customWidth="1"/>
    <col min="15" max="15" width="16.28515625" style="1" customWidth="1"/>
    <col min="16" max="16" width="11.42578125" style="1" bestFit="1" customWidth="1"/>
    <col min="17" max="17" width="7.42578125" style="1" customWidth="1"/>
    <col min="18" max="18" width="15.5703125" style="1" customWidth="1"/>
    <col min="19" max="1024" width="8.7109375" style="1"/>
  </cols>
  <sheetData>
    <row r="1" spans="1:1024" ht="39.75" customHeight="1">
      <c r="A1" s="73" t="s">
        <v>47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</row>
    <row r="2" spans="1:1024" ht="349.5" customHeight="1">
      <c r="A2" s="74" t="s">
        <v>59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</row>
    <row r="3" spans="1:1024" ht="55.5" customHeight="1">
      <c r="A3" s="2" t="s">
        <v>0</v>
      </c>
      <c r="B3" s="75" t="s">
        <v>1</v>
      </c>
      <c r="C3" s="75"/>
      <c r="D3" s="75" t="s">
        <v>2</v>
      </c>
      <c r="E3" s="75"/>
      <c r="F3" s="75"/>
      <c r="G3" s="75"/>
      <c r="H3" s="75"/>
      <c r="I3" s="75" t="s">
        <v>3</v>
      </c>
      <c r="J3" s="75"/>
      <c r="K3" s="75" t="s">
        <v>4</v>
      </c>
      <c r="L3" s="75"/>
      <c r="M3" s="75" t="s">
        <v>5</v>
      </c>
      <c r="N3" s="75"/>
      <c r="O3" s="27" t="s">
        <v>6</v>
      </c>
    </row>
    <row r="4" spans="1:1024" ht="54.75" customHeight="1">
      <c r="A4" s="49"/>
      <c r="B4" s="54" t="s">
        <v>70</v>
      </c>
      <c r="C4" s="54"/>
      <c r="D4" s="54" t="s">
        <v>71</v>
      </c>
      <c r="E4" s="54"/>
      <c r="F4" s="54"/>
      <c r="G4" s="54"/>
      <c r="H4" s="54"/>
      <c r="I4" s="55" t="s">
        <v>72</v>
      </c>
      <c r="J4" s="55"/>
      <c r="K4" s="71">
        <v>244</v>
      </c>
      <c r="L4" s="71"/>
      <c r="M4" s="72">
        <f t="shared" ref="M4" si="0">K4/O4</f>
        <v>48.8</v>
      </c>
      <c r="N4" s="72"/>
      <c r="O4" s="29">
        <v>5</v>
      </c>
    </row>
    <row r="5" spans="1:1024" ht="30.75" customHeight="1">
      <c r="A5" s="48"/>
      <c r="B5" s="50"/>
      <c r="C5" s="51"/>
      <c r="D5" s="52"/>
      <c r="E5" s="52"/>
      <c r="F5" s="52"/>
      <c r="G5" s="52"/>
      <c r="H5" s="52"/>
      <c r="I5" s="52"/>
      <c r="J5" s="53"/>
      <c r="K5" s="69"/>
      <c r="L5" s="69"/>
      <c r="M5" s="68">
        <v>48.8</v>
      </c>
      <c r="N5" s="68"/>
      <c r="O5" s="29"/>
    </row>
    <row r="6" spans="1:1024" ht="15" customHeight="1">
      <c r="A6" s="82" t="s">
        <v>55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</row>
    <row r="7" spans="1:1024" ht="26.25" customHeight="1">
      <c r="A7" s="83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</row>
    <row r="8" spans="1:1024" ht="47.25" customHeight="1">
      <c r="A8" s="84" t="s">
        <v>0</v>
      </c>
      <c r="B8" s="84" t="s">
        <v>7</v>
      </c>
      <c r="C8" s="84" t="s">
        <v>8</v>
      </c>
      <c r="D8" s="84" t="s">
        <v>9</v>
      </c>
      <c r="E8" s="84" t="s">
        <v>6</v>
      </c>
      <c r="F8" s="84" t="s">
        <v>10</v>
      </c>
      <c r="G8" s="85" t="s">
        <v>63</v>
      </c>
      <c r="H8" s="85"/>
      <c r="I8" s="85" t="s">
        <v>64</v>
      </c>
      <c r="J8" s="85"/>
      <c r="K8" s="85" t="s">
        <v>65</v>
      </c>
      <c r="L8" s="85"/>
      <c r="M8" s="92" t="s">
        <v>11</v>
      </c>
      <c r="N8" s="92"/>
      <c r="O8" s="76" t="s">
        <v>12</v>
      </c>
      <c r="P8" s="76" t="s">
        <v>41</v>
      </c>
      <c r="Q8" s="76" t="s">
        <v>43</v>
      </c>
      <c r="R8" s="76" t="s">
        <v>44</v>
      </c>
      <c r="AMG8"/>
      <c r="AMH8"/>
      <c r="AMI8"/>
      <c r="AMJ8"/>
    </row>
    <row r="9" spans="1:1024" ht="94.5">
      <c r="A9" s="84"/>
      <c r="B9" s="84"/>
      <c r="C9" s="84"/>
      <c r="D9" s="84"/>
      <c r="E9" s="84"/>
      <c r="F9" s="84"/>
      <c r="G9" s="21" t="s">
        <v>13</v>
      </c>
      <c r="H9" s="21" t="s">
        <v>14</v>
      </c>
      <c r="I9" s="21" t="s">
        <v>13</v>
      </c>
      <c r="J9" s="21" t="s">
        <v>14</v>
      </c>
      <c r="K9" s="21" t="s">
        <v>13</v>
      </c>
      <c r="L9" s="21" t="s">
        <v>14</v>
      </c>
      <c r="M9" s="92"/>
      <c r="N9" s="92"/>
      <c r="O9" s="77"/>
      <c r="P9" s="77" t="s">
        <v>41</v>
      </c>
      <c r="Q9" s="77"/>
      <c r="R9" s="77"/>
      <c r="AME9"/>
      <c r="AMF9"/>
      <c r="AMG9"/>
      <c r="AMH9"/>
      <c r="AMI9"/>
      <c r="AMJ9"/>
    </row>
    <row r="10" spans="1:1024" ht="75" customHeight="1">
      <c r="A10" s="43">
        <v>1</v>
      </c>
      <c r="B10" s="37" t="s">
        <v>66</v>
      </c>
      <c r="C10" s="22" t="s">
        <v>67</v>
      </c>
      <c r="D10" s="22" t="s">
        <v>69</v>
      </c>
      <c r="E10" s="22">
        <v>5</v>
      </c>
      <c r="F10" s="22">
        <v>20</v>
      </c>
      <c r="G10" s="23">
        <v>243.79</v>
      </c>
      <c r="H10" s="25">
        <f>G10/E10</f>
        <v>48.757999999999996</v>
      </c>
      <c r="I10" s="23">
        <v>244</v>
      </c>
      <c r="J10" s="34">
        <f>I10/E10</f>
        <v>48.8</v>
      </c>
      <c r="K10" s="23">
        <v>243.99</v>
      </c>
      <c r="L10" s="26">
        <f>K10/E10</f>
        <v>48.798000000000002</v>
      </c>
      <c r="M10" s="70">
        <f t="shared" ref="M10" si="1">H10</f>
        <v>48.757999999999996</v>
      </c>
      <c r="N10" s="70"/>
      <c r="O10" s="3" t="s">
        <v>68</v>
      </c>
      <c r="P10" s="47" t="s">
        <v>42</v>
      </c>
      <c r="Q10" s="38">
        <v>12</v>
      </c>
      <c r="R10" s="39">
        <f t="shared" ref="R10" si="2">E10*F10</f>
        <v>100</v>
      </c>
      <c r="AME10"/>
      <c r="AMF10"/>
      <c r="AMG10"/>
      <c r="AMH10"/>
      <c r="AMI10"/>
      <c r="AMJ10"/>
    </row>
    <row r="11" spans="1:1024" ht="20.25" customHeight="1">
      <c r="A11" s="78" t="s">
        <v>58</v>
      </c>
      <c r="B11" s="79"/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40"/>
      <c r="Q11" s="40"/>
      <c r="R11" s="41"/>
      <c r="AME11"/>
      <c r="AMF11"/>
      <c r="AMG11"/>
      <c r="AMH11"/>
      <c r="AMI11"/>
      <c r="AMJ11"/>
    </row>
    <row r="12" spans="1:1024" ht="4.5" customHeight="1">
      <c r="A12" s="80" t="s">
        <v>56</v>
      </c>
      <c r="B12" s="80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</row>
    <row r="13" spans="1:1024" ht="3" customHeight="1">
      <c r="A13" s="81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</row>
    <row r="14" spans="1:1024" ht="134.25" customHeight="1">
      <c r="A14" s="81"/>
      <c r="B14" s="81"/>
      <c r="C14" s="81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</row>
    <row r="15" spans="1:1024" ht="64.5" customHeight="1">
      <c r="A15" s="2" t="s">
        <v>0</v>
      </c>
      <c r="B15" s="4" t="s">
        <v>7</v>
      </c>
      <c r="C15" s="4" t="s">
        <v>8</v>
      </c>
      <c r="D15" s="75" t="s">
        <v>15</v>
      </c>
      <c r="E15" s="75"/>
      <c r="F15" s="75"/>
      <c r="G15" s="75"/>
      <c r="H15" s="2" t="s">
        <v>9</v>
      </c>
      <c r="I15" s="19" t="s">
        <v>45</v>
      </c>
      <c r="J15" s="75" t="s">
        <v>46</v>
      </c>
      <c r="K15" s="75"/>
      <c r="L15" s="2" t="s">
        <v>16</v>
      </c>
      <c r="M15" s="75" t="s">
        <v>17</v>
      </c>
      <c r="N15" s="75"/>
      <c r="AMI15"/>
      <c r="AMJ15"/>
    </row>
    <row r="16" spans="1:1024" ht="35.25" customHeight="1">
      <c r="A16" s="57">
        <v>1</v>
      </c>
      <c r="B16" s="56" t="str">
        <f>B10</f>
        <v>ВИНБЛАСТИН</v>
      </c>
      <c r="C16" s="59" t="str">
        <f>C10</f>
        <v>ЛИОФИЛИЗАТ ДЛЯ ПРИГОТОВЛЕНИЯ РАСТВОРА ДЛЯ ВНУТРИВЕННОГО ВВЕДЕНИЯ ; дозировка: 5 мг</v>
      </c>
      <c r="D16" s="61" t="s">
        <v>18</v>
      </c>
      <c r="E16" s="61"/>
      <c r="F16" s="61"/>
      <c r="G16" s="61"/>
      <c r="H16" s="62" t="str">
        <f>D10</f>
        <v>мг</v>
      </c>
      <c r="I16" s="35"/>
      <c r="J16" s="64" t="s">
        <v>18</v>
      </c>
      <c r="K16" s="64"/>
      <c r="L16" s="24" t="s">
        <v>18</v>
      </c>
      <c r="M16" s="65" t="s">
        <v>18</v>
      </c>
      <c r="N16" s="65"/>
      <c r="AMI16"/>
      <c r="AMJ16"/>
    </row>
    <row r="17" spans="1:1024" ht="42.75" customHeight="1">
      <c r="A17" s="57"/>
      <c r="B17" s="58"/>
      <c r="C17" s="60"/>
      <c r="D17" s="61"/>
      <c r="E17" s="61"/>
      <c r="F17" s="61"/>
      <c r="G17" s="61"/>
      <c r="H17" s="63"/>
      <c r="I17" s="28" t="s">
        <v>18</v>
      </c>
      <c r="J17" s="64"/>
      <c r="K17" s="66"/>
      <c r="L17" s="67"/>
      <c r="M17" s="68" t="s">
        <v>18</v>
      </c>
      <c r="N17" s="68"/>
      <c r="AMI17"/>
      <c r="AMJ17"/>
    </row>
    <row r="18" spans="1:1024" ht="14.25" customHeight="1"/>
    <row r="19" spans="1:1024">
      <c r="A19" s="87" t="s">
        <v>60</v>
      </c>
      <c r="B19" s="87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</row>
    <row r="20" spans="1:1024" ht="206.25" customHeight="1">
      <c r="A20" s="5" t="s">
        <v>0</v>
      </c>
      <c r="B20" s="5" t="s">
        <v>7</v>
      </c>
      <c r="C20" s="5" t="str">
        <f>C8</f>
        <v>Дозировка, лекарственная форма</v>
      </c>
      <c r="D20" s="86" t="s">
        <v>9</v>
      </c>
      <c r="E20" s="86"/>
      <c r="F20" s="86" t="s">
        <v>19</v>
      </c>
      <c r="G20" s="86"/>
      <c r="H20" s="86" t="s">
        <v>20</v>
      </c>
      <c r="I20" s="86"/>
      <c r="J20" s="86" t="s">
        <v>21</v>
      </c>
      <c r="K20" s="86"/>
      <c r="L20" s="5" t="s">
        <v>22</v>
      </c>
      <c r="M20" s="5" t="s">
        <v>23</v>
      </c>
      <c r="N20" s="5" t="s">
        <v>24</v>
      </c>
    </row>
    <row r="21" spans="1:1024" ht="70.5" customHeight="1">
      <c r="A21" s="42">
        <f>A10</f>
        <v>1</v>
      </c>
      <c r="B21" s="44" t="str">
        <f t="shared" ref="B21:D21" si="3">B10</f>
        <v>ВИНБЛАСТИН</v>
      </c>
      <c r="C21" s="7" t="str">
        <f t="shared" si="3"/>
        <v>ЛИОФИЛИЗАТ ДЛЯ ПРИГОТОВЛЕНИЯ РАСТВОРА ДЛЯ ВНУТРИВЕННОГО ВВЕДЕНИЯ ; дозировка: 5 мг</v>
      </c>
      <c r="D21" s="91" t="str">
        <f t="shared" si="3"/>
        <v>мг</v>
      </c>
      <c r="E21" s="91"/>
      <c r="F21" s="93">
        <f>Q10</f>
        <v>12</v>
      </c>
      <c r="G21" s="93"/>
      <c r="H21" s="94">
        <f>M5</f>
        <v>48.8</v>
      </c>
      <c r="I21" s="94"/>
      <c r="J21" s="95" t="s">
        <v>18</v>
      </c>
      <c r="K21" s="95"/>
      <c r="L21" s="18">
        <f>M10</f>
        <v>48.757999999999996</v>
      </c>
      <c r="M21" s="6"/>
      <c r="N21" s="20">
        <v>48.76</v>
      </c>
      <c r="O21" s="30"/>
    </row>
    <row r="22" spans="1:1024">
      <c r="A22" s="88"/>
      <c r="B22" s="88"/>
      <c r="C22" s="88"/>
      <c r="D22" s="88"/>
      <c r="E22" s="88"/>
      <c r="F22" s="88"/>
      <c r="G22" s="88"/>
      <c r="H22" s="88"/>
      <c r="I22" s="88"/>
      <c r="J22" s="88"/>
      <c r="K22" s="88"/>
      <c r="L22" s="88"/>
      <c r="M22" s="88"/>
      <c r="N22" s="88"/>
    </row>
    <row r="23" spans="1:1024" ht="45" customHeight="1">
      <c r="A23" s="89" t="s">
        <v>61</v>
      </c>
      <c r="B23" s="89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</row>
    <row r="24" spans="1:1024">
      <c r="A24" s="8"/>
      <c r="B24" s="9" t="s">
        <v>25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</row>
    <row r="25" spans="1:1024">
      <c r="A25" s="8"/>
      <c r="B25" s="10" t="s">
        <v>26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024" ht="90" customHeight="1">
      <c r="A26" s="90" t="s">
        <v>27</v>
      </c>
      <c r="B26" s="90"/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</row>
    <row r="27" spans="1:1024" ht="60.75" customHeight="1">
      <c r="A27" s="5" t="s">
        <v>0</v>
      </c>
      <c r="B27" s="5" t="s">
        <v>7</v>
      </c>
      <c r="C27" s="5" t="str">
        <f>C8</f>
        <v>Дозировка, лекарственная форма</v>
      </c>
      <c r="D27" s="86" t="s">
        <v>9</v>
      </c>
      <c r="E27" s="86"/>
      <c r="F27" s="86"/>
      <c r="G27" s="86"/>
      <c r="H27" s="17" t="s">
        <v>40</v>
      </c>
      <c r="I27" s="86" t="s">
        <v>28</v>
      </c>
      <c r="J27" s="86"/>
      <c r="K27" s="86" t="s">
        <v>29</v>
      </c>
      <c r="L27" s="86"/>
      <c r="M27" s="86" t="s">
        <v>30</v>
      </c>
      <c r="N27" s="86"/>
      <c r="O27" s="36" t="s">
        <v>19</v>
      </c>
      <c r="AMJ27"/>
    </row>
    <row r="28" spans="1:1024" ht="72.75" customHeight="1">
      <c r="A28" s="42">
        <f>A10</f>
        <v>1</v>
      </c>
      <c r="B28" s="44" t="str">
        <f>B21</f>
        <v>ВИНБЛАСТИН</v>
      </c>
      <c r="C28" s="11" t="str">
        <f t="shared" ref="C28:D28" si="4">C10</f>
        <v>ЛИОФИЛИЗАТ ДЛЯ ПРИГОТОВЛЕНИЯ РАСТВОРА ДЛЯ ВНУТРИВЕННОГО ВВЕДЕНИЯ ; дозировка: 5 мг</v>
      </c>
      <c r="D28" s="91" t="str">
        <f t="shared" si="4"/>
        <v>мг</v>
      </c>
      <c r="E28" s="91"/>
      <c r="F28" s="91"/>
      <c r="G28" s="91"/>
      <c r="H28" s="12">
        <f>E10*F10</f>
        <v>100</v>
      </c>
      <c r="I28" s="98">
        <f>N21</f>
        <v>48.76</v>
      </c>
      <c r="J28" s="98"/>
      <c r="K28" s="99">
        <v>60.07</v>
      </c>
      <c r="L28" s="99"/>
      <c r="M28" s="98">
        <f t="shared" ref="M28" si="5">K28*H28</f>
        <v>6007</v>
      </c>
      <c r="N28" s="98"/>
      <c r="O28" s="45">
        <f>Q10</f>
        <v>12</v>
      </c>
      <c r="AMJ28"/>
    </row>
    <row r="29" spans="1:1024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100">
        <f>SUM(M28:N28)</f>
        <v>6007</v>
      </c>
      <c r="N29" s="100"/>
    </row>
    <row r="30" spans="1:1024" ht="28.5" customHeight="1">
      <c r="A30" s="46"/>
      <c r="B30" s="101" t="s">
        <v>74</v>
      </c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</row>
    <row r="31" spans="1:1024">
      <c r="B31" s="31" t="s">
        <v>48</v>
      </c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14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</row>
    <row r="32" spans="1:1024">
      <c r="B32" s="32" t="s">
        <v>31</v>
      </c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14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</row>
    <row r="33" spans="2:36" ht="26.25" customHeight="1">
      <c r="B33" s="96" t="s">
        <v>32</v>
      </c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14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</row>
    <row r="34" spans="2:36">
      <c r="B34" s="32" t="s">
        <v>33</v>
      </c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14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</row>
    <row r="35" spans="2:36">
      <c r="B35" s="33" t="s">
        <v>57</v>
      </c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14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</row>
    <row r="36" spans="2:36">
      <c r="B36" s="32" t="s">
        <v>34</v>
      </c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14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</row>
    <row r="37" spans="2:36">
      <c r="B37" s="32" t="s">
        <v>35</v>
      </c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14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</row>
    <row r="38" spans="2:36">
      <c r="B38" s="32" t="s">
        <v>49</v>
      </c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14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</row>
    <row r="39" spans="2:36">
      <c r="B39" s="32" t="s">
        <v>73</v>
      </c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14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</row>
    <row r="40" spans="2:36" ht="27" customHeight="1">
      <c r="B40" s="96" t="s">
        <v>62</v>
      </c>
      <c r="C40" s="97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14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</row>
    <row r="41" spans="2:36">
      <c r="B41" s="32" t="s">
        <v>36</v>
      </c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14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</row>
    <row r="42" spans="2:36">
      <c r="B42" s="32" t="s">
        <v>50</v>
      </c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14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</row>
    <row r="43" spans="2:36">
      <c r="B43" s="32" t="s">
        <v>37</v>
      </c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14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</row>
    <row r="44" spans="2:36" ht="27" customHeight="1">
      <c r="B44" s="96" t="s">
        <v>38</v>
      </c>
      <c r="C44" s="97"/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  <c r="P44" s="14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</row>
    <row r="45" spans="2:36" ht="26.25" customHeight="1">
      <c r="B45" s="96" t="s">
        <v>39</v>
      </c>
      <c r="C45" s="97"/>
      <c r="D45" s="97"/>
      <c r="E45" s="97"/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14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</row>
    <row r="46" spans="2:36" ht="23.25" customHeight="1">
      <c r="B46" s="96" t="s">
        <v>51</v>
      </c>
      <c r="C46" s="97"/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14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</row>
    <row r="47" spans="2:36">
      <c r="B47" s="32" t="s">
        <v>52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14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</row>
    <row r="48" spans="2:36">
      <c r="B48" s="32" t="s">
        <v>53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14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</row>
    <row r="49" spans="2:3">
      <c r="B49" s="13"/>
    </row>
    <row r="50" spans="2:3">
      <c r="B50" s="1" t="s">
        <v>54</v>
      </c>
      <c r="C50" s="16"/>
    </row>
    <row r="52" spans="2:3">
      <c r="C52" s="16"/>
    </row>
  </sheetData>
  <mergeCells count="73">
    <mergeCell ref="B4:C4"/>
    <mergeCell ref="D4:H4"/>
    <mergeCell ref="I4:J4"/>
    <mergeCell ref="K4:L4"/>
    <mergeCell ref="M4:N4"/>
    <mergeCell ref="D21:E21"/>
    <mergeCell ref="F21:G21"/>
    <mergeCell ref="M29:N29"/>
    <mergeCell ref="B30:O30"/>
    <mergeCell ref="H20:I20"/>
    <mergeCell ref="J20:K20"/>
    <mergeCell ref="H21:I21"/>
    <mergeCell ref="J21:K21"/>
    <mergeCell ref="B5:J5"/>
    <mergeCell ref="K5:L5"/>
    <mergeCell ref="M5:N5"/>
    <mergeCell ref="B46:O46"/>
    <mergeCell ref="B33:O33"/>
    <mergeCell ref="B40:O40"/>
    <mergeCell ref="B45:O45"/>
    <mergeCell ref="B44:O44"/>
    <mergeCell ref="D28:G28"/>
    <mergeCell ref="I28:J28"/>
    <mergeCell ref="K28:L28"/>
    <mergeCell ref="M28:N28"/>
    <mergeCell ref="D27:G27"/>
    <mergeCell ref="I27:J27"/>
    <mergeCell ref="A19:N19"/>
    <mergeCell ref="D20:E20"/>
    <mergeCell ref="K27:L27"/>
    <mergeCell ref="A22:N22"/>
    <mergeCell ref="A23:N23"/>
    <mergeCell ref="A26:N26"/>
    <mergeCell ref="M27:N27"/>
    <mergeCell ref="F20:G20"/>
    <mergeCell ref="K8:L8"/>
    <mergeCell ref="M8:N9"/>
    <mergeCell ref="Q8:Q9"/>
    <mergeCell ref="R8:R9"/>
    <mergeCell ref="P8:P9"/>
    <mergeCell ref="A11:O11"/>
    <mergeCell ref="A12:N14"/>
    <mergeCell ref="D15:G15"/>
    <mergeCell ref="J15:K15"/>
    <mergeCell ref="M15:N15"/>
    <mergeCell ref="A6:N7"/>
    <mergeCell ref="A8:A9"/>
    <mergeCell ref="B8:B9"/>
    <mergeCell ref="C8:C9"/>
    <mergeCell ref="D8:D9"/>
    <mergeCell ref="E8:E9"/>
    <mergeCell ref="F8:F9"/>
    <mergeCell ref="O8:O9"/>
    <mergeCell ref="G8:H8"/>
    <mergeCell ref="I8:J8"/>
    <mergeCell ref="D17:G17"/>
    <mergeCell ref="J17:L17"/>
    <mergeCell ref="A1:N1"/>
    <mergeCell ref="A2:N2"/>
    <mergeCell ref="B3:C3"/>
    <mergeCell ref="D3:H3"/>
    <mergeCell ref="I3:J3"/>
    <mergeCell ref="K3:L3"/>
    <mergeCell ref="M3:N3"/>
    <mergeCell ref="M16:N16"/>
    <mergeCell ref="M10:N10"/>
    <mergeCell ref="A16:A17"/>
    <mergeCell ref="M17:N17"/>
    <mergeCell ref="B16:B17"/>
    <mergeCell ref="C16:C17"/>
    <mergeCell ref="D16:G16"/>
    <mergeCell ref="H16:H17"/>
    <mergeCell ref="J16:K16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kedrovskaya_ve</cp:lastModifiedBy>
  <cp:revision>29</cp:revision>
  <cp:lastPrinted>2024-02-28T06:48:11Z</cp:lastPrinted>
  <dcterms:created xsi:type="dcterms:W3CDTF">2006-09-16T00:00:00Z</dcterms:created>
  <dcterms:modified xsi:type="dcterms:W3CDTF">2024-02-28T07:13:26Z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