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-3\Отдел Закупок\ТЗ\1. ЗАКУПКИ 2024\1.. В РАБОТЕ\44 Вибровставка_1 шт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НМЦК'!$A$6:$Y$15</definedName>
  </definedNames>
  <calcPr calcId="152511" refMode="R1C1" fullPrecision="0"/>
</workbook>
</file>

<file path=xl/calcChain.xml><?xml version="1.0" encoding="utf-8"?>
<calcChain xmlns="http://schemas.openxmlformats.org/spreadsheetml/2006/main">
  <c r="Y10" i="50" l="1"/>
  <c r="X10" i="50"/>
  <c r="W10" i="50"/>
  <c r="V10" i="50"/>
  <c r="U10" i="50"/>
  <c r="T10" i="50"/>
  <c r="R10" i="50"/>
  <c r="Y11" i="50" l="1"/>
</calcChain>
</file>

<file path=xl/sharedStrings.xml><?xml version="1.0" encoding="utf-8"?>
<sst xmlns="http://schemas.openxmlformats.org/spreadsheetml/2006/main" count="52" uniqueCount="45">
  <si>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</si>
  <si>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</si>
  <si>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</si>
  <si>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</si>
  <si>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</si>
  <si>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</si>
  <si>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</si>
  <si>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№1</t>
  </si>
  <si>
    <t>ИЦИ №2</t>
  </si>
  <si>
    <t>ИЦИ №3</t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</si>
  <si>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</si>
  <si>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</si>
  <si>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</si>
  <si>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</si>
  <si>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</si>
  <si>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</si>
  <si>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</si>
  <si>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</si>
  <si>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</si>
  <si>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</si>
  <si>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</si>
  <si>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</si>
  <si>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</si>
  <si>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</si>
  <si>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</si>
  <si>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</si>
  <si>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</si>
  <si>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</si>
  <si>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</si>
  <si>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</si>
  <si>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</si>
  <si>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</si>
  <si>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</si>
  <si>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</si>
  <si>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1 кв. 2022г.</t>
  </si>
  <si>
    <t>v - кол-во (объем) закупаемого товара (работы, услуги), шт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</si>
  <si>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</si>
  <si>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</si>
  <si>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-</t>
  </si>
  <si>
    <t>Наименьшая цена</t>
  </si>
  <si>
    <t xml:space="preserve">НМЦК </t>
  </si>
  <si>
    <t>32.99.59.000</t>
  </si>
  <si>
    <t>Изделия различные прочие, не включенные в другие группировки</t>
  </si>
  <si>
    <t>шт</t>
  </si>
  <si>
    <t>Вибровставка ABRA-EJF-16-200 или эквивалент для системы теплоснабжения вентиляции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</si>
</sst>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1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4" fontId="12" fillId="2" borderId="1" xfId="0" applyNumberFormat="1" applyFont="1" applyFill="1" applyBorder="1" applyAlignment="1">
      <alignment horizontal="center" vertical="top" wrapText="1"/>
    </xf>
    <xf numFmtId="4" fontId="12" fillId="0" borderId="1" xfId="0" applyNumberFormat="1" applyFont="1" applyFill="1" applyBorder="1" applyAlignment="1">
      <alignment horizontal="center" vertical="top" wrapText="1"/>
    </xf>
    <xf numFmtId="3" fontId="12" fillId="0" borderId="1" xfId="0" applyNumberFormat="1" applyFont="1" applyFill="1" applyBorder="1" applyAlignment="1">
      <alignment horizontal="center" vertical="top" wrapText="1"/>
    </xf>
    <xf numFmtId="4" fontId="12" fillId="3" borderId="1" xfId="0" applyNumberFormat="1" applyFont="1" applyFill="1" applyBorder="1" applyAlignment="1">
      <alignment horizontal="center" vertical="top" wrapText="1"/>
    </xf>
    <xf numFmtId="164" fontId="12" fillId="3" borderId="1" xfId="0" applyNumberFormat="1" applyFont="1" applyFill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top" wrapText="1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top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top"/>
    </xf>
    <xf numFmtId="1" fontId="14" fillId="2" borderId="3" xfId="0" applyNumberFormat="1" applyFont="1" applyFill="1" applyBorder="1" applyAlignment="1">
      <alignment horizontal="center" vertical="top" wrapText="1"/>
    </xf>
    <xf numFmtId="0" fontId="6" fillId="0" borderId="1" xfId="1" applyFont="1" applyFill="1" applyBorder="1" applyAlignment="1">
      <alignment vertical="center" wrapText="1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15" fillId="0" borderId="1" xfId="0" applyFont="1" applyBorder="1" applyAlignment="1">
      <alignment vertical="center" wrapText="1"/>
    </xf>
    <xf numFmtId="0" fontId="17" fillId="0" borderId="0" xfId="0" applyFont="1" applyAlignment="1">
      <alignment horizontal="center" vertical="top" wrapText="1"/>
    </xf>
    <xf numFmtId="0" fontId="18" fillId="0" borderId="0" xfId="0" applyFont="1" applyAlignment="1">
      <alignment horizontal="left" vertical="top" wrapText="1"/>
    </xf>
    <xf numFmtId="0" fontId="18" fillId="0" borderId="11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wrapText="1"/>
    </xf>
    <xf numFmtId="0" fontId="21" fillId="2" borderId="12" xfId="0" applyFont="1" applyFill="1" applyBorder="1" applyAlignment="1">
      <alignment horizont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right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4" fontId="16" fillId="0" borderId="4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horizontal="justify" vertical="top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justify" vertical="top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justify" vertical="top" wrapText="1"/>
    </xf>
    <xf numFmtId="0" fontId="12" fillId="0" borderId="10" xfId="0" applyFont="1" applyBorder="1" applyAlignment="1">
      <alignment horizontal="justify" wrapText="1"/>
    </xf>
    <xf numFmtId="0" fontId="12" fillId="0" borderId="0" xfId="0" applyFont="1" applyBorder="1" applyAlignment="1">
      <alignment horizontal="justify" wrapText="1"/>
    </xf>
    <xf numFmtId="1" fontId="11" fillId="2" borderId="3" xfId="0" applyNumberFormat="1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1" fontId="20" fillId="0" borderId="2" xfId="0" applyNumberFormat="1" applyFont="1" applyBorder="1" applyAlignment="1">
      <alignment horizontal="center" vertical="center" wrapText="1"/>
    </xf>
    <xf numFmtId="1" fontId="20" fillId="0" borderId="12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12" xfId="0" applyNumberFormat="1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5</xdr:row>
      <xdr:rowOff>0</xdr:rowOff>
    </xdr:from>
    <xdr:to>
      <xdr:col>22</xdr:col>
      <xdr:colOff>485775</xdr:colOff>
      <xdr:row>5</xdr:row>
      <xdr:rowOff>0</xdr:rowOff>
    </xdr:to>
    <xdr:pic>
      <xdr:nvPicPr>
        <xdr:cNvPr id="11446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8040350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7</xdr:row>
      <xdr:rowOff>295275</xdr:rowOff>
    </xdr:from>
    <xdr:to>
      <xdr:col>17</xdr:col>
      <xdr:colOff>561975</xdr:colOff>
      <xdr:row>7</xdr:row>
      <xdr:rowOff>295275</xdr:rowOff>
    </xdr:to>
    <xdr:pic>
      <xdr:nvPicPr>
        <xdr:cNvPr id="11446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182725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1446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06875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1446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87950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47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325850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47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325850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7</xdr:row>
      <xdr:rowOff>285750</xdr:rowOff>
    </xdr:from>
    <xdr:to>
      <xdr:col>17</xdr:col>
      <xdr:colOff>609600</xdr:colOff>
      <xdr:row>7</xdr:row>
      <xdr:rowOff>609600</xdr:rowOff>
    </xdr:to>
    <xdr:pic>
      <xdr:nvPicPr>
        <xdr:cNvPr id="11447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154150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942975</xdr:rowOff>
    </xdr:to>
    <xdr:pic>
      <xdr:nvPicPr>
        <xdr:cNvPr id="11447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97350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7</xdr:row>
      <xdr:rowOff>819150</xdr:rowOff>
    </xdr:from>
    <xdr:to>
      <xdr:col>22</xdr:col>
      <xdr:colOff>695325</xdr:colOff>
      <xdr:row>7</xdr:row>
      <xdr:rowOff>1085850</xdr:rowOff>
    </xdr:to>
    <xdr:pic>
      <xdr:nvPicPr>
        <xdr:cNvPr id="11447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8425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8</xdr:row>
      <xdr:rowOff>9525</xdr:rowOff>
    </xdr:from>
    <xdr:to>
      <xdr:col>20</xdr:col>
      <xdr:colOff>571500</xdr:colOff>
      <xdr:row>8</xdr:row>
      <xdr:rowOff>219075</xdr:rowOff>
    </xdr:to>
    <xdr:pic>
      <xdr:nvPicPr>
        <xdr:cNvPr id="11447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6411575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6</xdr:row>
      <xdr:rowOff>28575</xdr:rowOff>
    </xdr:from>
    <xdr:to>
      <xdr:col>17</xdr:col>
      <xdr:colOff>9525</xdr:colOff>
      <xdr:row>7</xdr:row>
      <xdr:rowOff>9525</xdr:rowOff>
    </xdr:to>
    <xdr:pic>
      <xdr:nvPicPr>
        <xdr:cNvPr id="114476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68425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6</xdr:row>
      <xdr:rowOff>152400</xdr:rowOff>
    </xdr:from>
    <xdr:to>
      <xdr:col>16</xdr:col>
      <xdr:colOff>590550</xdr:colOff>
      <xdr:row>7</xdr:row>
      <xdr:rowOff>314325</xdr:rowOff>
    </xdr:to>
    <xdr:pic>
      <xdr:nvPicPr>
        <xdr:cNvPr id="114477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6450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A17"/>
  <sheetViews>
    <sheetView tabSelected="1" topLeftCell="A7" zoomScale="70" zoomScaleNormal="70" workbookViewId="0">
      <selection activeCell="I10" sqref="I10"/>
    </sheetView>
  </sheetViews>
  <sheetFormatPr defaultRowHeight="15" x14ac:dyDescent="0.25"/>
  <cols>
    <col min="1" max="1" width="13.7109375" style="8" customWidth="1"/>
    <col min="2" max="2" width="12.42578125" style="8" customWidth="1"/>
    <col min="3" max="3" width="11.28515625" style="8" customWidth="1"/>
    <col min="4" max="4" width="13.5703125" style="8" customWidth="1"/>
    <col min="5" max="5" width="8.28515625" style="8" customWidth="1"/>
    <col min="6" max="6" width="22.7109375" style="8" customWidth="1"/>
    <col min="7" max="7" width="6.28515625" style="8" customWidth="1"/>
    <col min="8" max="8" width="3.5703125" style="9" customWidth="1"/>
    <col min="9" max="9" width="29" style="9" customWidth="1"/>
    <col min="10" max="10" width="29.28515625" style="21" hidden="1" customWidth="1"/>
    <col min="11" max="11" width="13.5703125" style="21" customWidth="1"/>
    <col min="12" max="12" width="14.7109375" style="21" customWidth="1"/>
    <col min="13" max="13" width="17" style="21" customWidth="1"/>
    <col min="14" max="14" width="14.85546875" style="21" customWidth="1"/>
    <col min="15" max="15" width="14.140625" style="21" customWidth="1"/>
    <col min="16" max="16" width="10.85546875" style="21" customWidth="1"/>
    <col min="17" max="17" width="10.5703125" style="21" customWidth="1"/>
    <col min="18" max="18" width="11.85546875" style="21" customWidth="1"/>
    <col min="19" max="19" width="8.85546875" style="21" customWidth="1"/>
    <col min="20" max="20" width="9.85546875" style="21" customWidth="1"/>
    <col min="21" max="21" width="11.5703125" style="21" customWidth="1"/>
    <col min="22" max="22" width="14.140625" style="21" customWidth="1"/>
    <col min="23" max="24" width="10.85546875" style="21" customWidth="1"/>
    <col min="25" max="25" width="17.5703125" style="8" customWidth="1"/>
    <col min="26" max="27" width="26.5703125" style="24" customWidth="1"/>
    <col min="28" max="16384" width="9.140625" style="8"/>
  </cols>
  <sheetData>
    <row r="1" spans="1:27" customFormat="1" ht="24" customHeight="1" x14ac:dyDescent="0.25">
      <c r="A1" s="29" t="s">
        <v>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</row>
    <row r="2" spans="1:27" customFormat="1" ht="14.2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</row>
    <row r="3" spans="1:27" customFormat="1" ht="15" customHeight="1" x14ac:dyDescent="0.25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</row>
    <row r="4" spans="1:27" customFormat="1" ht="49.5" customHeight="1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</row>
    <row r="5" spans="1:27" customFormat="1" ht="21.75" customHeight="1" x14ac:dyDescent="0.25">
      <c r="A5" s="30" t="s">
        <v>37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</row>
    <row r="6" spans="1:27" ht="39.75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7" s="17" customFormat="1" ht="14.25" customHeight="1" x14ac:dyDescent="0.25">
      <c r="A7" s="36" t="s">
        <v>26</v>
      </c>
      <c r="B7" s="37"/>
      <c r="C7" s="36" t="s">
        <v>27</v>
      </c>
      <c r="D7" s="37"/>
      <c r="E7" s="36" t="s">
        <v>28</v>
      </c>
      <c r="F7" s="37"/>
      <c r="G7" s="66" t="s">
        <v>29</v>
      </c>
      <c r="H7" s="61" t="s">
        <v>0</v>
      </c>
      <c r="I7" s="46" t="s">
        <v>3</v>
      </c>
      <c r="J7" s="47"/>
      <c r="K7" s="63" t="s">
        <v>16</v>
      </c>
      <c r="L7" s="64"/>
      <c r="M7" s="64"/>
      <c r="N7" s="64"/>
      <c r="O7" s="65"/>
      <c r="P7" s="32" t="s">
        <v>34</v>
      </c>
      <c r="Q7" s="38" t="s">
        <v>20</v>
      </c>
      <c r="R7" s="66"/>
      <c r="S7" s="32" t="s">
        <v>35</v>
      </c>
      <c r="T7" s="32" t="s">
        <v>4</v>
      </c>
      <c r="U7" s="51" t="s">
        <v>2</v>
      </c>
      <c r="V7" s="52"/>
      <c r="W7" s="53"/>
      <c r="X7" s="54" t="s">
        <v>13</v>
      </c>
      <c r="Y7" s="68" t="s">
        <v>23</v>
      </c>
      <c r="Z7" s="25"/>
      <c r="AA7" s="25"/>
    </row>
    <row r="8" spans="1:27" s="17" customFormat="1" ht="142.5" customHeight="1" x14ac:dyDescent="0.25">
      <c r="A8" s="34" t="s">
        <v>30</v>
      </c>
      <c r="B8" s="40" t="s">
        <v>31</v>
      </c>
      <c r="C8" s="34" t="s">
        <v>30</v>
      </c>
      <c r="D8" s="40" t="s">
        <v>31</v>
      </c>
      <c r="E8" s="34" t="s">
        <v>30</v>
      </c>
      <c r="F8" s="40" t="s">
        <v>31</v>
      </c>
      <c r="G8" s="70"/>
      <c r="H8" s="62"/>
      <c r="I8" s="48"/>
      <c r="J8" s="49"/>
      <c r="K8" s="18" t="s">
        <v>7</v>
      </c>
      <c r="L8" s="18" t="s">
        <v>8</v>
      </c>
      <c r="M8" s="18" t="s">
        <v>9</v>
      </c>
      <c r="N8" s="18" t="s">
        <v>10</v>
      </c>
      <c r="O8" s="18" t="s">
        <v>11</v>
      </c>
      <c r="P8" s="33"/>
      <c r="Q8" s="39"/>
      <c r="R8" s="67"/>
      <c r="S8" s="33"/>
      <c r="T8" s="33"/>
      <c r="U8" s="2" t="s">
        <v>5</v>
      </c>
      <c r="V8" s="3" t="s">
        <v>1</v>
      </c>
      <c r="W8" s="6" t="s">
        <v>6</v>
      </c>
      <c r="X8" s="55"/>
      <c r="Y8" s="69"/>
      <c r="Z8" s="25"/>
      <c r="AA8" s="25"/>
    </row>
    <row r="9" spans="1:27" s="16" customFormat="1" ht="49.5" customHeight="1" x14ac:dyDescent="0.25">
      <c r="A9" s="35"/>
      <c r="B9" s="41"/>
      <c r="C9" s="35"/>
      <c r="D9" s="41"/>
      <c r="E9" s="35"/>
      <c r="F9" s="41"/>
      <c r="G9" s="67"/>
      <c r="H9" s="4">
        <v>1</v>
      </c>
      <c r="I9" s="59">
        <v>2</v>
      </c>
      <c r="J9" s="60"/>
      <c r="K9" s="4">
        <v>3</v>
      </c>
      <c r="L9" s="4">
        <v>4</v>
      </c>
      <c r="M9" s="4">
        <v>5</v>
      </c>
      <c r="N9" s="4">
        <v>6</v>
      </c>
      <c r="O9" s="4">
        <v>7</v>
      </c>
      <c r="P9" s="4" t="s">
        <v>21</v>
      </c>
      <c r="Q9" s="4" t="s">
        <v>22</v>
      </c>
      <c r="R9" s="4" t="s">
        <v>25</v>
      </c>
      <c r="S9" s="5">
        <v>10</v>
      </c>
      <c r="T9" s="5" t="s">
        <v>12</v>
      </c>
      <c r="U9" s="5" t="s">
        <v>17</v>
      </c>
      <c r="V9" s="5">
        <v>13</v>
      </c>
      <c r="W9" s="5">
        <v>14</v>
      </c>
      <c r="X9" s="5" t="s">
        <v>14</v>
      </c>
      <c r="Y9" s="4" t="s">
        <v>15</v>
      </c>
      <c r="Z9" s="26"/>
      <c r="AA9" s="26"/>
    </row>
    <row r="10" spans="1:27" s="7" customFormat="1" ht="102.75" customHeight="1" x14ac:dyDescent="0.25">
      <c r="A10" s="23" t="s">
        <v>38</v>
      </c>
      <c r="B10" s="23" t="s">
        <v>38</v>
      </c>
      <c r="C10" s="23" t="s">
        <v>38</v>
      </c>
      <c r="D10" s="23" t="s">
        <v>38</v>
      </c>
      <c r="E10" s="23" t="s">
        <v>41</v>
      </c>
      <c r="F10" s="23" t="s">
        <v>42</v>
      </c>
      <c r="G10" s="20" t="s">
        <v>43</v>
      </c>
      <c r="H10" s="22">
        <v>1</v>
      </c>
      <c r="I10" s="28" t="s">
        <v>44</v>
      </c>
      <c r="J10" s="23"/>
      <c r="K10" s="10">
        <v>14694.16</v>
      </c>
      <c r="L10" s="10">
        <v>14351</v>
      </c>
      <c r="M10" s="10">
        <v>14331</v>
      </c>
      <c r="N10" s="10">
        <v>12970</v>
      </c>
      <c r="O10" s="10">
        <v>12970</v>
      </c>
      <c r="P10" s="19"/>
      <c r="Q10" s="10"/>
      <c r="R10" s="15">
        <f>K10+L10+M10+N10+O10+P10</f>
        <v>69316.160000000003</v>
      </c>
      <c r="S10" s="12">
        <v>1</v>
      </c>
      <c r="T10" s="12">
        <f>COUNT(K10:P10)</f>
        <v>5</v>
      </c>
      <c r="U10" s="13">
        <f>IF(ISERR(AVERAGE(K10:P10)),"",AVERAGE(K10:P10))</f>
        <v>13863.23</v>
      </c>
      <c r="V10" s="13">
        <f>IF(ISERR(STDEV(K10:P10)),"",STDEV(K10:P10))</f>
        <v>828.08</v>
      </c>
      <c r="W10" s="14">
        <f>IF(ISERR(V10/U10),"",V10/U10)</f>
        <v>0.06</v>
      </c>
      <c r="X10" s="11">
        <f>MIN(Q10,U10)</f>
        <v>13863.23</v>
      </c>
      <c r="Y10" s="10">
        <f>X10*S10</f>
        <v>13863.23</v>
      </c>
      <c r="Z10" s="24"/>
      <c r="AA10" s="24"/>
    </row>
    <row r="11" spans="1:27" s="7" customFormat="1" ht="22.5" customHeight="1" x14ac:dyDescent="0.25">
      <c r="A11" s="57" t="s">
        <v>32</v>
      </c>
      <c r="B11" s="57"/>
      <c r="C11" s="57"/>
      <c r="D11" s="57"/>
      <c r="E11" s="57"/>
      <c r="F11" s="57"/>
      <c r="G11" s="57"/>
      <c r="H11" s="42" t="s">
        <v>40</v>
      </c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4"/>
      <c r="Y11" s="1">
        <f>SUM(Y10:Y10)</f>
        <v>13863.23</v>
      </c>
      <c r="Z11" s="24"/>
      <c r="AA11" s="24"/>
    </row>
    <row r="12" spans="1:27" s="7" customFormat="1" ht="22.5" customHeight="1" x14ac:dyDescent="0.25">
      <c r="A12" s="58"/>
      <c r="B12" s="58"/>
      <c r="C12" s="58"/>
      <c r="D12" s="58"/>
      <c r="E12" s="58"/>
      <c r="F12" s="58"/>
      <c r="G12" s="58"/>
      <c r="H12" s="42" t="s">
        <v>39</v>
      </c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4"/>
      <c r="Y12" s="1">
        <v>12970</v>
      </c>
      <c r="Z12" s="24"/>
      <c r="AA12" s="24"/>
    </row>
    <row r="13" spans="1:27" s="7" customFormat="1" ht="45.75" customHeight="1" x14ac:dyDescent="0.25">
      <c r="A13" s="58"/>
      <c r="B13" s="58"/>
      <c r="C13" s="58"/>
      <c r="D13" s="58"/>
      <c r="E13" s="58"/>
      <c r="F13" s="58"/>
      <c r="G13" s="58"/>
      <c r="J13" s="50" t="s">
        <v>19</v>
      </c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24"/>
      <c r="AA13" s="24"/>
    </row>
    <row r="14" spans="1:27" s="7" customFormat="1" ht="32.25" customHeight="1" x14ac:dyDescent="0.25">
      <c r="A14" s="56" t="s">
        <v>33</v>
      </c>
      <c r="B14" s="56"/>
      <c r="C14" s="56"/>
      <c r="D14" s="56"/>
      <c r="E14" s="56"/>
      <c r="F14" s="56"/>
      <c r="G14" s="56"/>
      <c r="J14" s="45" t="s">
        <v>18</v>
      </c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24"/>
      <c r="AA14" s="24"/>
    </row>
    <row r="15" spans="1:27" ht="88.5" customHeight="1" x14ac:dyDescent="0.25">
      <c r="A15" s="56"/>
      <c r="B15" s="56"/>
      <c r="C15" s="56"/>
      <c r="D15" s="56"/>
      <c r="E15" s="56"/>
      <c r="F15" s="56"/>
      <c r="G15" s="56"/>
      <c r="J15" s="45" t="s">
        <v>24</v>
      </c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7" spans="2:2" x14ac:dyDescent="0.25">
      <c r="B17" s="27"/>
    </row>
  </sheetData>
  <mergeCells count="31">
    <mergeCell ref="A14:G15"/>
    <mergeCell ref="A11:G13"/>
    <mergeCell ref="I9:J9"/>
    <mergeCell ref="H11:X11"/>
    <mergeCell ref="T7:T8"/>
    <mergeCell ref="F8:F9"/>
    <mergeCell ref="S7:S8"/>
    <mergeCell ref="H7:H8"/>
    <mergeCell ref="K7:O7"/>
    <mergeCell ref="D8:D9"/>
    <mergeCell ref="J15:Y15"/>
    <mergeCell ref="C8:C9"/>
    <mergeCell ref="A8:A9"/>
    <mergeCell ref="R7:R8"/>
    <mergeCell ref="Y7:Y8"/>
    <mergeCell ref="G7:G9"/>
    <mergeCell ref="H12:X12"/>
    <mergeCell ref="J14:Y14"/>
    <mergeCell ref="I7:J8"/>
    <mergeCell ref="J13:Y13"/>
    <mergeCell ref="U7:W7"/>
    <mergeCell ref="X7:X8"/>
    <mergeCell ref="A1:Y4"/>
    <mergeCell ref="A5:Y6"/>
    <mergeCell ref="P7:P8"/>
    <mergeCell ref="E8:E9"/>
    <mergeCell ref="A7:B7"/>
    <mergeCell ref="Q7:Q8"/>
    <mergeCell ref="C7:D7"/>
    <mergeCell ref="E7:F7"/>
    <mergeCell ref="B8:B9"/>
  </mergeCells>
  <pageMargins left="0.39370078740157483" right="0.39370078740157483" top="0.59055118110236227" bottom="0.59055118110236227" header="0" footer="0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ARM-MSI-1</cp:lastModifiedBy>
  <cp:lastPrinted>2024-02-21T11:55:13Z</cp:lastPrinted>
  <dcterms:created xsi:type="dcterms:W3CDTF">2011-08-15T06:57:36Z</dcterms:created>
  <dcterms:modified xsi:type="dcterms:W3CDTF">2024-03-06T12:05:10Z</dcterms:modified>
</cp:coreProperties>
</file>