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4" i="1"/>
  <c r="M13"/>
  <c r="I14"/>
  <c r="I13"/>
  <c r="O26"/>
  <c r="F26"/>
  <c r="M26" s="1"/>
  <c r="D26"/>
  <c r="C26"/>
  <c r="B26"/>
  <c r="A26"/>
  <c r="F19"/>
  <c r="D19"/>
  <c r="C19"/>
  <c r="A19"/>
  <c r="B19"/>
  <c r="C13"/>
  <c r="B13"/>
  <c r="M4"/>
  <c r="M5" s="1"/>
  <c r="H19" s="1"/>
  <c r="R9"/>
  <c r="H26" s="1"/>
  <c r="H9"/>
  <c r="M9" s="1"/>
  <c r="L19" s="1"/>
  <c r="N19" s="1"/>
  <c r="L9"/>
  <c r="J9"/>
  <c r="I15" l="1"/>
  <c r="M15"/>
  <c r="J19" s="1"/>
  <c r="J26" s="1"/>
  <c r="I26" s="1"/>
  <c r="F25"/>
  <c r="C25" l="1"/>
  <c r="C18"/>
  <c r="B29" l="1"/>
  <c r="M27" l="1"/>
</calcChain>
</file>

<file path=xl/sharedStrings.xml><?xml version="1.0" encoding="utf-8"?>
<sst xmlns="http://schemas.openxmlformats.org/spreadsheetml/2006/main" count="100" uniqueCount="78">
  <si>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</si>
  <si>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</si>
  <si>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</si>
  <si>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</si>
  <si>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</si>
  <si>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</si>
  <si>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</si>
  <si>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</si>
  <si>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</si>
  <si>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</si>
  <si>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</si>
  <si>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</si>
  <si>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</si>
  <si>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</si>
  <si>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</si>
  <si>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</si>
  <si>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</si>
  <si>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</si>
  <si>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</si>
  <si>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</si>
  <si>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</si>
  <si>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</si>
  <si>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</si>
  <si>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</si>
  <si>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</si>
  <si>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</si>
  <si>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</si>
  <si>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</si>
  <si>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</si>
  <si>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</si>
  <si>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</si>
  <si>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</si>
  <si>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</si>
  <si>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</si>
  <si>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</si>
  <si>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</si>
  <si>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</si>
  <si>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</si>
  <si>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</si>
  <si>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</si>
  <si>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</si>
  <si>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</si>
  <si>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</si>
  <si>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</si>
  <si>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</si>
  <si>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</si>
  <si>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</si>
  <si>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</si>
  <si>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</si>
  <si>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</si>
  <si>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</si>
  <si>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</si>
  <si>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</si>
  <si>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</si>
  <si>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</si>
  <si>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</si>
  <si>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</si>
  <si>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</si>
  <si>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</si>
  <si>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</si>
  <si>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</si>
  <si>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</si>
  <si>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</si>
  <si>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</si>
  <si>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КЕТАМИН</t>
  </si>
  <si>
    <t>РАСТВОР ДЛЯ ВНУТРИВЕННОГО И ВНУТРИМЫШЕЧНОГО ВВЕДЕНИЯ ; дозировка: 50 мг/мл, 2 мл*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</si>
  <si>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</si>
  <si>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Р N000298/01 
20.04.2023 514/20-23 </t>
  </si>
  <si>
    <t>21.20.10.231-000024-1-00005-0000000000000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</si>
  <si>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</si>
  <si>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ЭМ-226 от 28.11.23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</si>
  <si>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</si>
  <si>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</si>
  <si>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КП
Вх. №17 от 10.04.43
</t>
  </si>
  <si>
    <t>ЭМ-47 от 16.02.24</t>
  </si>
  <si>
    <t xml:space="preserve">Начальная максимальная цена контракта 1 557  руб. 66 коп. (Одна тысяч пятьсот пятьдесят семаь рублей 66 коп.) </t>
  </si>
  <si>
    <t>*****Пересчет НМЦК по итогам несостоявшейся закупки в связи с отсутствием подачи предложений</t>
  </si>
  <si>
    <t>1.4. Сводная информация о минимальном значении НЦ единицы товара*****: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</si>
</sst>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168" fontId="5" fillId="9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2"/>
  <sheetViews>
    <sheetView tabSelected="1" zoomScale="90" zoomScaleNormal="90" workbookViewId="0">
      <selection activeCell="O51" sqref="A1:O5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13" t="s">
        <v>46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</row>
    <row r="2" spans="1:1024" ht="349.5" customHeight="1">
      <c r="A2" s="114" t="s">
        <v>69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1:1024" ht="55.5" customHeight="1">
      <c r="A3" s="2" t="s">
        <v>0</v>
      </c>
      <c r="B3" s="115" t="s">
        <v>1</v>
      </c>
      <c r="C3" s="115"/>
      <c r="D3" s="115" t="s">
        <v>2</v>
      </c>
      <c r="E3" s="115"/>
      <c r="F3" s="115"/>
      <c r="G3" s="115"/>
      <c r="H3" s="115"/>
      <c r="I3" s="115" t="s">
        <v>3</v>
      </c>
      <c r="J3" s="115"/>
      <c r="K3" s="115" t="s">
        <v>4</v>
      </c>
      <c r="L3" s="115"/>
      <c r="M3" s="115" t="s">
        <v>5</v>
      </c>
      <c r="N3" s="115"/>
      <c r="O3" s="22" t="s">
        <v>6</v>
      </c>
    </row>
    <row r="4" spans="1:1024" ht="67.5" customHeight="1">
      <c r="A4" s="48">
        <v>1</v>
      </c>
      <c r="B4" s="80" t="s">
        <v>61</v>
      </c>
      <c r="C4" s="117"/>
      <c r="D4" s="80" t="s">
        <v>66</v>
      </c>
      <c r="E4" s="118"/>
      <c r="F4" s="118"/>
      <c r="G4" s="118"/>
      <c r="H4" s="117"/>
      <c r="I4" s="73" t="s">
        <v>67</v>
      </c>
      <c r="J4" s="74"/>
      <c r="K4" s="75">
        <v>158.41</v>
      </c>
      <c r="L4" s="76"/>
      <c r="M4" s="77">
        <f>K4/O4</f>
        <v>15.840999999999999</v>
      </c>
      <c r="N4" s="77"/>
      <c r="O4" s="24">
        <v>10</v>
      </c>
    </row>
    <row r="5" spans="1:1024" ht="27.75" customHeight="1">
      <c r="A5" s="48"/>
      <c r="B5" s="80"/>
      <c r="C5" s="81"/>
      <c r="D5" s="81"/>
      <c r="E5" s="81"/>
      <c r="F5" s="81"/>
      <c r="G5" s="81"/>
      <c r="H5" s="81"/>
      <c r="I5" s="81"/>
      <c r="J5" s="82"/>
      <c r="K5" s="78"/>
      <c r="L5" s="78"/>
      <c r="M5" s="79">
        <f>M4</f>
        <v>15.840999999999999</v>
      </c>
      <c r="N5" s="79"/>
      <c r="O5" s="24"/>
    </row>
    <row r="6" spans="1:1024" ht="38.25" customHeight="1">
      <c r="A6" s="57" t="s">
        <v>55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1024" ht="39.75" customHeight="1">
      <c r="A7" s="100" t="s">
        <v>0</v>
      </c>
      <c r="B7" s="100" t="s">
        <v>7</v>
      </c>
      <c r="C7" s="100" t="s">
        <v>8</v>
      </c>
      <c r="D7" s="100" t="s">
        <v>9</v>
      </c>
      <c r="E7" s="100" t="s">
        <v>6</v>
      </c>
      <c r="F7" s="100" t="s">
        <v>10</v>
      </c>
      <c r="G7" s="101" t="s">
        <v>73</v>
      </c>
      <c r="H7" s="102"/>
      <c r="I7" s="101" t="s">
        <v>60</v>
      </c>
      <c r="J7" s="102"/>
      <c r="K7" s="101" t="s">
        <v>60</v>
      </c>
      <c r="L7" s="102"/>
      <c r="M7" s="103" t="s">
        <v>11</v>
      </c>
      <c r="N7" s="103"/>
      <c r="O7" s="96" t="s">
        <v>12</v>
      </c>
      <c r="P7" s="96" t="s">
        <v>40</v>
      </c>
      <c r="Q7" s="96" t="s">
        <v>42</v>
      </c>
      <c r="R7" s="96" t="s">
        <v>43</v>
      </c>
      <c r="AMG7"/>
      <c r="AMH7"/>
      <c r="AMI7"/>
      <c r="AMJ7"/>
    </row>
    <row r="8" spans="1:1024" ht="103.5" customHeight="1">
      <c r="A8" s="100"/>
      <c r="B8" s="100"/>
      <c r="C8" s="100"/>
      <c r="D8" s="100"/>
      <c r="E8" s="100"/>
      <c r="F8" s="100"/>
      <c r="G8" s="38" t="s">
        <v>13</v>
      </c>
      <c r="H8" s="36" t="s">
        <v>14</v>
      </c>
      <c r="I8" s="36" t="s">
        <v>13</v>
      </c>
      <c r="J8" s="36" t="s">
        <v>14</v>
      </c>
      <c r="K8" s="36" t="s">
        <v>13</v>
      </c>
      <c r="L8" s="36" t="s">
        <v>14</v>
      </c>
      <c r="M8" s="103"/>
      <c r="N8" s="103"/>
      <c r="O8" s="97"/>
      <c r="P8" s="97" t="s">
        <v>40</v>
      </c>
      <c r="Q8" s="97"/>
      <c r="R8" s="97"/>
      <c r="AME8"/>
      <c r="AMF8"/>
      <c r="AMG8"/>
      <c r="AMH8"/>
      <c r="AMI8"/>
      <c r="AMJ8"/>
    </row>
    <row r="9" spans="1:1024" ht="70.5" customHeight="1">
      <c r="A9" s="34">
        <v>1</v>
      </c>
      <c r="B9" s="39" t="s">
        <v>64</v>
      </c>
      <c r="C9" s="18" t="s">
        <v>65</v>
      </c>
      <c r="D9" s="18" t="s">
        <v>54</v>
      </c>
      <c r="E9" s="18">
        <v>10</v>
      </c>
      <c r="F9" s="18">
        <v>6</v>
      </c>
      <c r="G9" s="49">
        <v>158.39529999999999</v>
      </c>
      <c r="H9" s="43">
        <f t="shared" ref="H9" si="0">G9/E9</f>
        <v>15.83953</v>
      </c>
      <c r="I9" s="19" t="s">
        <v>60</v>
      </c>
      <c r="J9" s="29" t="e">
        <f t="shared" ref="J9" si="1">I9/E9</f>
        <v>#VALUE!</v>
      </c>
      <c r="K9" s="19" t="s">
        <v>60</v>
      </c>
      <c r="L9" s="21" t="e">
        <f t="shared" ref="L9" si="2">K9/E9</f>
        <v>#VALUE!</v>
      </c>
      <c r="M9" s="59">
        <f t="shared" ref="M9" si="3">H9</f>
        <v>15.83953</v>
      </c>
      <c r="N9" s="59"/>
      <c r="O9" s="3" t="s">
        <v>68</v>
      </c>
      <c r="P9" s="40" t="s">
        <v>41</v>
      </c>
      <c r="Q9" s="40">
        <v>49</v>
      </c>
      <c r="R9" s="41">
        <f t="shared" ref="R9" si="4">E9*F9</f>
        <v>60</v>
      </c>
      <c r="AME9"/>
      <c r="AMF9"/>
      <c r="AMG9"/>
      <c r="AMH9"/>
      <c r="AMI9"/>
      <c r="AMJ9"/>
    </row>
    <row r="10" spans="1:1024" ht="22.5" customHeight="1">
      <c r="A10" s="98" t="s">
        <v>57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31"/>
      <c r="Q10" s="31"/>
      <c r="R10" s="32"/>
      <c r="AME10"/>
      <c r="AMF10"/>
      <c r="AMG10"/>
      <c r="AMH10"/>
      <c r="AMI10"/>
      <c r="AMJ10"/>
    </row>
    <row r="11" spans="1:1024" ht="132.75" customHeight="1">
      <c r="A11" s="116" t="s">
        <v>56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1024" ht="64.5" customHeight="1">
      <c r="A12" s="2" t="s">
        <v>0</v>
      </c>
      <c r="B12" s="4" t="s">
        <v>7</v>
      </c>
      <c r="C12" s="4" t="s">
        <v>8</v>
      </c>
      <c r="D12" s="115" t="s">
        <v>15</v>
      </c>
      <c r="E12" s="115"/>
      <c r="F12" s="115"/>
      <c r="G12" s="115"/>
      <c r="H12" s="2" t="s">
        <v>9</v>
      </c>
      <c r="I12" s="17" t="s">
        <v>44</v>
      </c>
      <c r="J12" s="115" t="s">
        <v>45</v>
      </c>
      <c r="K12" s="115"/>
      <c r="L12" s="2" t="s">
        <v>16</v>
      </c>
      <c r="M12" s="115" t="s">
        <v>17</v>
      </c>
      <c r="N12" s="115"/>
      <c r="AMI12"/>
      <c r="AMJ12"/>
    </row>
    <row r="13" spans="1:1024" ht="28.5" customHeight="1">
      <c r="A13" s="60">
        <v>1</v>
      </c>
      <c r="B13" s="61" t="str">
        <f>B9</f>
        <v>КЕТАМИН</v>
      </c>
      <c r="C13" s="64" t="str">
        <f>C9</f>
        <v>РАСТВОР ДЛЯ ВНУТРИВЕННОГО И ВНУТРИМЫШЕЧНОГО ВВЕДЕНИЯ ; дозировка: 50 мг/мл, 2 мл*</v>
      </c>
      <c r="D13" s="67">
        <v>6</v>
      </c>
      <c r="E13" s="67"/>
      <c r="F13" s="67"/>
      <c r="G13" s="67"/>
      <c r="H13" s="68" t="s">
        <v>54</v>
      </c>
      <c r="I13" s="44">
        <f>D13*E9</f>
        <v>60</v>
      </c>
      <c r="J13" s="71">
        <v>151.3544</v>
      </c>
      <c r="K13" s="71"/>
      <c r="L13" s="20" t="s">
        <v>70</v>
      </c>
      <c r="M13" s="72">
        <f>J13/10</f>
        <v>15.135439999999999</v>
      </c>
      <c r="N13" s="72"/>
      <c r="AMI13"/>
      <c r="AMJ13"/>
    </row>
    <row r="14" spans="1:1024" ht="28.5" customHeight="1">
      <c r="A14" s="60"/>
      <c r="B14" s="62"/>
      <c r="C14" s="65"/>
      <c r="D14" s="67">
        <v>2</v>
      </c>
      <c r="E14" s="67"/>
      <c r="F14" s="67"/>
      <c r="G14" s="67"/>
      <c r="H14" s="69"/>
      <c r="I14" s="56">
        <f>D14*10</f>
        <v>20</v>
      </c>
      <c r="J14" s="71">
        <v>151.3544</v>
      </c>
      <c r="K14" s="71"/>
      <c r="L14" s="20" t="s">
        <v>74</v>
      </c>
      <c r="M14" s="72">
        <f>J14/10</f>
        <v>15.135439999999999</v>
      </c>
      <c r="N14" s="72"/>
      <c r="AMI14"/>
      <c r="AMJ14"/>
    </row>
    <row r="15" spans="1:1024" ht="26.25" customHeight="1">
      <c r="A15" s="60"/>
      <c r="B15" s="63"/>
      <c r="C15" s="66"/>
      <c r="D15" s="67"/>
      <c r="E15" s="67"/>
      <c r="F15" s="67"/>
      <c r="G15" s="67"/>
      <c r="H15" s="70"/>
      <c r="I15" s="23">
        <f>SUM(I13:I14)</f>
        <v>80</v>
      </c>
      <c r="J15" s="93"/>
      <c r="K15" s="94"/>
      <c r="L15" s="95"/>
      <c r="M15" s="79">
        <f>M13</f>
        <v>15.135439999999999</v>
      </c>
      <c r="N15" s="79"/>
      <c r="AMI15"/>
      <c r="AMJ15"/>
    </row>
    <row r="16" spans="1:1024" ht="14.25" customHeight="1"/>
    <row r="17" spans="1:1024">
      <c r="A17" s="35" t="s">
        <v>77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</row>
    <row r="18" spans="1:1024" ht="145.5" customHeight="1">
      <c r="A18" s="5" t="s">
        <v>0</v>
      </c>
      <c r="B18" s="5" t="s">
        <v>7</v>
      </c>
      <c r="C18" s="5" t="str">
        <f>C7</f>
        <v>Дозировка, лекарственная форма</v>
      </c>
      <c r="D18" s="104" t="s">
        <v>9</v>
      </c>
      <c r="E18" s="104"/>
      <c r="F18" s="104" t="s">
        <v>18</v>
      </c>
      <c r="G18" s="104"/>
      <c r="H18" s="104" t="s">
        <v>19</v>
      </c>
      <c r="I18" s="104"/>
      <c r="J18" s="104" t="s">
        <v>20</v>
      </c>
      <c r="K18" s="104"/>
      <c r="L18" s="5" t="s">
        <v>21</v>
      </c>
      <c r="M18" s="5" t="s">
        <v>22</v>
      </c>
      <c r="N18" s="5" t="s">
        <v>23</v>
      </c>
    </row>
    <row r="19" spans="1:1024" ht="69.75" customHeight="1">
      <c r="A19" s="33">
        <f>A9</f>
        <v>1</v>
      </c>
      <c r="B19" s="46" t="str">
        <f>B9</f>
        <v>КЕТАМИН</v>
      </c>
      <c r="C19" s="6" t="str">
        <f>C9</f>
        <v>РАСТВОР ДЛЯ ВНУТРИВЕННОГО И ВНУТРИМЫШЕЧНОГО ВВЕДЕНИЯ ; дозировка: 50 мг/мл, 2 мл*</v>
      </c>
      <c r="D19" s="109" t="str">
        <f>D9</f>
        <v>мл</v>
      </c>
      <c r="E19" s="109"/>
      <c r="F19" s="110">
        <f t="shared" ref="F19" si="5">Q9</f>
        <v>49</v>
      </c>
      <c r="G19" s="110"/>
      <c r="H19" s="111">
        <f>M5</f>
        <v>15.840999999999999</v>
      </c>
      <c r="I19" s="111"/>
      <c r="J19" s="112">
        <f>M15</f>
        <v>15.135439999999999</v>
      </c>
      <c r="K19" s="112"/>
      <c r="L19" s="54">
        <f>M9</f>
        <v>15.83953</v>
      </c>
      <c r="M19" s="50"/>
      <c r="N19" s="53">
        <f>L19</f>
        <v>15.83953</v>
      </c>
      <c r="O19" s="25"/>
    </row>
    <row r="21" spans="1:1024" ht="45" customHeight="1">
      <c r="A21" s="105" t="s">
        <v>58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</row>
    <row r="22" spans="1:1024">
      <c r="A22" s="7"/>
      <c r="B22" s="8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024">
      <c r="A23" s="7"/>
      <c r="B23" s="9" t="s">
        <v>25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024" ht="128.25" customHeight="1">
      <c r="A24" s="106" t="s">
        <v>26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</row>
    <row r="25" spans="1:1024" ht="110.25" customHeight="1">
      <c r="A25" s="5" t="s">
        <v>0</v>
      </c>
      <c r="B25" s="5" t="s">
        <v>7</v>
      </c>
      <c r="C25" s="5" t="str">
        <f>C7</f>
        <v>Дозировка, лекарственная форма</v>
      </c>
      <c r="D25" s="107" t="s">
        <v>9</v>
      </c>
      <c r="E25" s="108"/>
      <c r="F25" s="107" t="str">
        <f>F7</f>
        <v>Кол-во в упаковках</v>
      </c>
      <c r="G25" s="108"/>
      <c r="H25" s="16" t="s">
        <v>39</v>
      </c>
      <c r="I25" s="37" t="s">
        <v>62</v>
      </c>
      <c r="J25" s="37" t="s">
        <v>27</v>
      </c>
      <c r="K25" s="37" t="s">
        <v>63</v>
      </c>
      <c r="L25" s="37" t="s">
        <v>28</v>
      </c>
      <c r="M25" s="104" t="s">
        <v>29</v>
      </c>
      <c r="N25" s="104"/>
      <c r="O25" s="30" t="s">
        <v>18</v>
      </c>
      <c r="AMJ25"/>
    </row>
    <row r="26" spans="1:1024" ht="74.25" customHeight="1">
      <c r="A26" s="33">
        <f>A9</f>
        <v>1</v>
      </c>
      <c r="B26" s="46" t="str">
        <f>B9</f>
        <v>КЕТАМИН</v>
      </c>
      <c r="C26" s="10" t="str">
        <f>C9</f>
        <v>РАСТВОР ДЛЯ ВНУТРИВЕННОГО И ВНУТРИМЫШЕЧНОГО ВВЕДЕНИЯ ; дозировка: 50 мг/мл, 2 мл*</v>
      </c>
      <c r="D26" s="88" t="str">
        <f>D9</f>
        <v>мл</v>
      </c>
      <c r="E26" s="89"/>
      <c r="F26" s="88">
        <f>F9</f>
        <v>6</v>
      </c>
      <c r="G26" s="89"/>
      <c r="H26" s="11">
        <f>R9</f>
        <v>60</v>
      </c>
      <c r="I26" s="55">
        <f>J26*10</f>
        <v>158.39529999999999</v>
      </c>
      <c r="J26" s="42">
        <f>N19</f>
        <v>15.83953</v>
      </c>
      <c r="K26" s="45">
        <v>259.61</v>
      </c>
      <c r="L26" s="51">
        <v>25.960899999999999</v>
      </c>
      <c r="M26" s="90">
        <f>K26*F26</f>
        <v>1557.66</v>
      </c>
      <c r="N26" s="90"/>
      <c r="O26" s="47">
        <f t="shared" ref="O26" si="6">Q9</f>
        <v>49</v>
      </c>
      <c r="P26" s="52"/>
      <c r="AMJ26"/>
    </row>
    <row r="27" spans="1:102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85">
        <f>SUM(M26:N26)</f>
        <v>1557.66</v>
      </c>
      <c r="N27" s="85"/>
    </row>
    <row r="28" spans="1:1024" ht="28.5" customHeight="1">
      <c r="A28" s="83" t="s">
        <v>75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</row>
    <row r="29" spans="1:1024" ht="22.5" customHeight="1">
      <c r="B29" s="86" t="str">
        <f>A10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</row>
    <row r="30" spans="1:1024" ht="22.5" customHeight="1">
      <c r="B30" s="86" t="s">
        <v>76</v>
      </c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</row>
    <row r="31" spans="1:1024">
      <c r="B31" s="26" t="s">
        <v>47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13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</row>
    <row r="32" spans="1:1024">
      <c r="B32" s="27" t="s">
        <v>30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13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</row>
    <row r="33" spans="2:36" ht="26.25" customHeight="1">
      <c r="B33" s="91" t="s">
        <v>31</v>
      </c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13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</row>
    <row r="34" spans="2:36">
      <c r="B34" s="27" t="s">
        <v>32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13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</row>
    <row r="35" spans="2:36">
      <c r="B35" s="28" t="s">
        <v>71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13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</row>
    <row r="36" spans="2:36">
      <c r="B36" s="27" t="s">
        <v>33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2:36">
      <c r="B37" s="27" t="s">
        <v>34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2:36">
      <c r="B38" s="27" t="s">
        <v>48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2:36">
      <c r="B39" s="27" t="s">
        <v>72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2:36" ht="27" customHeight="1">
      <c r="B40" s="91" t="s">
        <v>59</v>
      </c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2:36">
      <c r="B41" s="27" t="s">
        <v>35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2:36">
      <c r="B42" s="27" t="s">
        <v>49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2:36">
      <c r="B43" s="27" t="s">
        <v>36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2:36" ht="27" customHeight="1">
      <c r="B44" s="91" t="s">
        <v>37</v>
      </c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2:36" ht="26.25" customHeight="1">
      <c r="B45" s="91" t="s">
        <v>38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2:36" ht="23.25" customHeight="1">
      <c r="B46" s="91" t="s">
        <v>50</v>
      </c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2:36">
      <c r="B47" s="27" t="s">
        <v>51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2:36">
      <c r="B48" s="27" t="s">
        <v>52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">
      <c r="B49" s="12"/>
    </row>
    <row r="50" spans="2:3">
      <c r="B50" s="1" t="s">
        <v>53</v>
      </c>
      <c r="C50" s="15"/>
    </row>
    <row r="52" spans="2:3">
      <c r="C52" s="15"/>
    </row>
  </sheetData>
  <mergeCells count="74">
    <mergeCell ref="B30:O30"/>
    <mergeCell ref="A11:O11"/>
    <mergeCell ref="D12:G12"/>
    <mergeCell ref="J12:K12"/>
    <mergeCell ref="B4:C4"/>
    <mergeCell ref="D4:H4"/>
    <mergeCell ref="A1:N1"/>
    <mergeCell ref="A2:N2"/>
    <mergeCell ref="B3:C3"/>
    <mergeCell ref="D3:H3"/>
    <mergeCell ref="I3:J3"/>
    <mergeCell ref="K3:L3"/>
    <mergeCell ref="M3:N3"/>
    <mergeCell ref="H18:I18"/>
    <mergeCell ref="M25:N25"/>
    <mergeCell ref="F18:G18"/>
    <mergeCell ref="D18:E18"/>
    <mergeCell ref="A21:N21"/>
    <mergeCell ref="A24:N24"/>
    <mergeCell ref="D25:E25"/>
    <mergeCell ref="F25:G25"/>
    <mergeCell ref="D19:E19"/>
    <mergeCell ref="F19:G19"/>
    <mergeCell ref="H19:I19"/>
    <mergeCell ref="J19:K19"/>
    <mergeCell ref="J18:K18"/>
    <mergeCell ref="R7:R8"/>
    <mergeCell ref="P7:P8"/>
    <mergeCell ref="A10:O10"/>
    <mergeCell ref="A7:A8"/>
    <mergeCell ref="B7:B8"/>
    <mergeCell ref="C7:C8"/>
    <mergeCell ref="D7:D8"/>
    <mergeCell ref="Q7:Q8"/>
    <mergeCell ref="E7:E8"/>
    <mergeCell ref="F7:F8"/>
    <mergeCell ref="O7:O8"/>
    <mergeCell ref="G7:H7"/>
    <mergeCell ref="M7:N8"/>
    <mergeCell ref="I7:J7"/>
    <mergeCell ref="K7:L7"/>
    <mergeCell ref="B46:O46"/>
    <mergeCell ref="B33:O33"/>
    <mergeCell ref="B40:O40"/>
    <mergeCell ref="B45:O45"/>
    <mergeCell ref="B44:O44"/>
    <mergeCell ref="A28:O28"/>
    <mergeCell ref="M27:N27"/>
    <mergeCell ref="B29:O29"/>
    <mergeCell ref="D26:E26"/>
    <mergeCell ref="F26:G26"/>
    <mergeCell ref="M26:N26"/>
    <mergeCell ref="I4:J4"/>
    <mergeCell ref="K4:L4"/>
    <mergeCell ref="M4:N4"/>
    <mergeCell ref="K5:L5"/>
    <mergeCell ref="M5:N5"/>
    <mergeCell ref="B5:J5"/>
    <mergeCell ref="A6:O6"/>
    <mergeCell ref="M9:N9"/>
    <mergeCell ref="A13:A15"/>
    <mergeCell ref="B13:B15"/>
    <mergeCell ref="C13:C15"/>
    <mergeCell ref="D13:G13"/>
    <mergeCell ref="H13:H15"/>
    <mergeCell ref="J13:K13"/>
    <mergeCell ref="M13:N13"/>
    <mergeCell ref="D15:G15"/>
    <mergeCell ref="J15:L15"/>
    <mergeCell ref="M15:N15"/>
    <mergeCell ref="D14:G14"/>
    <mergeCell ref="J14:K14"/>
    <mergeCell ref="M14:N14"/>
    <mergeCell ref="M12:N12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2024-04-10T08:21:05Z</cp:lastPrinted>
  <dcterms:created xsi:type="dcterms:W3CDTF">2006-09-16T00:00:00Z</dcterms:created>
  <dcterms:modified xsi:type="dcterms:W3CDTF">2024-04-10T08:22:17Z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