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0" i="1"/>
  <c r="J29"/>
  <c r="H30"/>
  <c r="H28"/>
  <c r="M23"/>
  <c r="M24" s="1"/>
  <c r="J30" s="1"/>
  <c r="N30" s="1"/>
  <c r="M21"/>
  <c r="I19"/>
  <c r="M19"/>
  <c r="M20" s="1"/>
  <c r="J28" s="1"/>
  <c r="M8"/>
  <c r="M6"/>
  <c r="M7" s="1"/>
  <c r="H29" s="1"/>
  <c r="M4"/>
  <c r="O39"/>
  <c r="O37"/>
  <c r="D38"/>
  <c r="D39"/>
  <c r="C38"/>
  <c r="C39"/>
  <c r="B38"/>
  <c r="B39"/>
  <c r="A38"/>
  <c r="A39"/>
  <c r="D37"/>
  <c r="C37"/>
  <c r="B37"/>
  <c r="A37"/>
  <c r="D29"/>
  <c r="D30"/>
  <c r="C29"/>
  <c r="C30"/>
  <c r="B29"/>
  <c r="B30"/>
  <c r="A29"/>
  <c r="A30"/>
  <c r="D28"/>
  <c r="C28"/>
  <c r="C27"/>
  <c r="B28"/>
  <c r="A28"/>
  <c r="H23" l="1"/>
  <c r="H21"/>
  <c r="H19"/>
  <c r="C23"/>
  <c r="C21"/>
  <c r="C19"/>
  <c r="B23"/>
  <c r="B21"/>
  <c r="B19"/>
  <c r="R13" l="1"/>
  <c r="H37" s="1"/>
  <c r="R14"/>
  <c r="H38" s="1"/>
  <c r="M38" s="1"/>
  <c r="R15"/>
  <c r="H39" s="1"/>
  <c r="M39" s="1"/>
  <c r="L13"/>
  <c r="L14"/>
  <c r="L15"/>
  <c r="J13"/>
  <c r="J14"/>
  <c r="J15"/>
  <c r="H13"/>
  <c r="M13" s="1"/>
  <c r="L28" s="1"/>
  <c r="H14"/>
  <c r="M14" s="1"/>
  <c r="L29" s="1"/>
  <c r="H15"/>
  <c r="M15" s="1"/>
  <c r="L30" s="1"/>
  <c r="I38"/>
  <c r="I39"/>
  <c r="C36" l="1"/>
  <c r="I37" l="1"/>
  <c r="M37" l="1"/>
</calcChain>
</file>

<file path=xl/sharedStrings.xml><?xml version="1.0" encoding="utf-8"?>
<sst xmlns="http://schemas.openxmlformats.org/spreadsheetml/2006/main" count="111" uniqueCount="87">
  <si>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</si>
  <si>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</si>
  <si>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</si>
  <si>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</si>
  <si>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</si>
  <si>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</si>
  <si>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</si>
  <si>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</si>
  <si>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</si>
  <si>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</si>
  <si>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</si>
  <si>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</si>
  <si>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</si>
  <si>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</si>
  <si>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</si>
  <si>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</si>
  <si>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</si>
  <si>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</si>
  <si>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</si>
  <si>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</si>
  <si>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</si>
  <si>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</si>
  <si>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</si>
  <si>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</si>
  <si>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</si>
  <si>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</si>
  <si>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</si>
  <si>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</si>
  <si>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</si>
  <si>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</si>
  <si>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</si>
  <si>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</si>
  <si>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</si>
  <si>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</si>
  <si>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</si>
  <si>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</si>
  <si>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</si>
  <si>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</si>
  <si>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</si>
  <si>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</si>
  <si>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</si>
  <si>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</si>
  <si>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</si>
  <si>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</si>
  <si>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</si>
  <si>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</si>
  <si>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</si>
  <si>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</si>
  <si>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</si>
  <si>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</si>
  <si>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</si>
  <si>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</si>
  <si>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</si>
  <si>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</si>
  <si>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t xml:space="preserve">1.5. Минимальное значение НЦ единицы товара, установленное в ходе проведенного анализа в соответствии с подпунктом 1.4 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</si>
  <si>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</si>
  <si>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</t>
  </si>
  <si>
    <r>
      <t xml:space="preserve">3.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</si>
  <si>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r>
      <t xml:space="preserve">4.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</si>
  <si>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2.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</si>
  <si>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>доз</t>
  </si>
  <si>
    <t>Да</t>
  </si>
  <si>
    <t>шт</t>
  </si>
  <si>
    <t>1.4. Сводная информация о минимальном значении НЦ единицы товара:</t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</si>
  <si>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10 календарных дней.</t>
    </r>
  </si>
  <si>
    <t>КП
Вх. № 46 от 23.04.24</t>
  </si>
  <si>
    <t>КП
Вх. № 47 от 23.04.24</t>
  </si>
  <si>
    <t>КП
Вх. № 48 от 23.04.24</t>
  </si>
  <si>
    <t>АНТИТОКСИН БОТУЛИНИЧЕСКИЙ ТИПА А</t>
  </si>
  <si>
    <t>РАСТВОР ДЛЯ ИНЪЕКЦИЙ ; дозировка: 10000 ЕД/доза</t>
  </si>
  <si>
    <t>21.20.21.110-000008-1-00004-0000000000000</t>
  </si>
  <si>
    <t>АНАТОКСИН СТОЛБНЯЧНЫЙ</t>
  </si>
  <si>
    <t xml:space="preserve">СУСПЕНЗИЯ ДЛЯ ПОДКОЖНОГО ВВЕДЕНИЯ ; дозировка: 0.5 мл/доза </t>
  </si>
  <si>
    <t>21.20.21.120-000015-1-00063-0000000000000</t>
  </si>
  <si>
    <t>АНТИТОКСИН ГАНГРЕНОЗНЫЙ</t>
  </si>
  <si>
    <t>21.20.21.110-000033-1-00025-0000000000000</t>
  </si>
  <si>
    <t>РАСТВОР ДЛЯ ИНЪЕКЦИЙ ; дозировка: 30000 ЕД/доза</t>
  </si>
  <si>
    <t xml:space="preserve">Вл.Вып.к.Перв.Уп.Втор.Уп.Пр.Акционерное общество "Научно-производственное объединение по медицинским иммунобиологическим препаратам "Микроген" (АО "НПО "Микроген"), Россия (7722422237); </t>
  </si>
  <si>
    <t xml:space="preserve">Сыворотка противоботулиническая типа А лошадиная очищенная концентрированная жидкая , раствор для инъекций, 10000 МЕ, - ампулы (5) / в комплекте с сывороткой лошадиной очищенной разведенной 1:100 (ампулы) 1 мл-5 шт. / - пачки картонные </t>
  </si>
  <si>
    <t xml:space="preserve">ЛС-001212 
14.04.2023 458/20-23 </t>
  </si>
  <si>
    <t xml:space="preserve">Анатоксин столбнячный очищенный адсорбированный жидкий (АС-анатоксин) , 
суспензия для подкожного введения [анатоксин с тиомерсалом] ~, 1 мл - ампулы (10) - коробки картонные </t>
  </si>
  <si>
    <t xml:space="preserve">ЛС-000434 
21.11.2023 1760/1/20-23/ОС </t>
  </si>
  <si>
    <t xml:space="preserve">Сыворотка противогангренозная поливалентная лошадиная очищенная концентрированная, раствор для инъекций, 30000 МЕ, 30000 МЕ - ампулы (1) / в комплекте с сывороткой лошадиной очищенной разведенной 1:100 (ампулы) 1 мл - 1 шт. / - пачки картонные </t>
  </si>
  <si>
    <t xml:space="preserve">ЛП-№(001261)-(РГ-RU) 
20.04.2023 25-7-4249549-изм </t>
  </si>
  <si>
    <t>ЭМ-63 от 24.05.23</t>
  </si>
  <si>
    <t xml:space="preserve">Референтная цена
</t>
  </si>
  <si>
    <t xml:space="preserve">Начальная максимальная цена контракта 20 174 руб. 57 коп. (Двадцать тысяч сто семьдесят четыре рубля 57 коп.) </t>
  </si>
</sst>
</file>

<file path=xl/styles.xml><?xml version="1.0" encoding="utf-8"?>
<styleSheet xmlns="http://schemas.openxmlformats.org/spreadsheetml/2006/main">
  <numFmts count="4">
    <numFmt numFmtId="164" formatCode="#,###.00"/>
    <numFmt numFmtId="165" formatCode="#,##0.00_ ;\-#,##0.00\ "/>
    <numFmt numFmtId="166" formatCode="0.00_ ;\-0.00\ "/>
    <numFmt numFmtId="167" formatCode="000000"/>
  </numFmts>
  <fonts count="22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/>
    <xf numFmtId="0" fontId="7" fillId="2" borderId="0" xfId="0" applyFont="1" applyFill="1" applyBorder="1" applyAlignment="1"/>
    <xf numFmtId="0" fontId="5" fillId="7" borderId="5" xfId="0" applyFont="1" applyFill="1" applyBorder="1" applyAlignment="1">
      <alignment horizontal="center" vertical="center" wrapText="1"/>
    </xf>
    <xf numFmtId="0" fontId="0" fillId="2" borderId="0" xfId="0" applyFont="1" applyFill="1" applyAlignment="1"/>
    <xf numFmtId="0" fontId="0" fillId="0" borderId="0" xfId="0" applyAlignment="1"/>
    <xf numFmtId="0" fontId="9" fillId="2" borderId="0" xfId="0" applyFont="1" applyFill="1" applyAlignment="1"/>
    <xf numFmtId="164" fontId="6" fillId="7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164" fontId="6" fillId="7" borderId="5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5" fontId="5" fillId="9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5" fontId="9" fillId="3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7" borderId="6" xfId="0" applyFont="1" applyFill="1" applyBorder="1" applyAlignment="1">
      <alignment wrapText="1"/>
    </xf>
    <xf numFmtId="0" fontId="0" fillId="0" borderId="6" xfId="0" applyBorder="1" applyAlignment="1"/>
    <xf numFmtId="0" fontId="6" fillId="7" borderId="2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6" fillId="7" borderId="1" xfId="0" applyFont="1" applyFill="1" applyBorder="1" applyAlignment="1">
      <alignment wrapText="1"/>
    </xf>
    <xf numFmtId="0" fontId="6" fillId="7" borderId="1" xfId="0" applyFont="1" applyFill="1" applyBorder="1" applyAlignment="1">
      <alignment vertical="center" wrapText="1"/>
    </xf>
    <xf numFmtId="2" fontId="6" fillId="7" borderId="1" xfId="0" applyNumberFormat="1" applyFont="1" applyFill="1" applyBorder="1" applyAlignment="1">
      <alignment horizontal="center" vertical="center" wrapText="1"/>
    </xf>
    <xf numFmtId="2" fontId="6" fillId="7" borderId="2" xfId="0" applyNumberFormat="1" applyFont="1" applyFill="1" applyBorder="1" applyAlignment="1">
      <alignment horizontal="center" vertical="center" wrapText="1"/>
    </xf>
    <xf numFmtId="2" fontId="6" fillId="7" borderId="7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wrapText="1"/>
    </xf>
    <xf numFmtId="0" fontId="0" fillId="0" borderId="0" xfId="0" applyAlignment="1"/>
    <xf numFmtId="0" fontId="5" fillId="7" borderId="9" xfId="0" applyFont="1" applyFill="1" applyBorder="1" applyAlignment="1">
      <alignment vertical="center" wrapText="1"/>
    </xf>
    <xf numFmtId="0" fontId="0" fillId="0" borderId="9" xfId="0" applyBorder="1" applyAlignment="1">
      <alignment vertical="center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10" fillId="2" borderId="1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wrapText="1"/>
    </xf>
    <xf numFmtId="0" fontId="15" fillId="2" borderId="3" xfId="0" applyFont="1" applyFill="1" applyBorder="1" applyAlignment="1">
      <alignment wrapText="1"/>
    </xf>
    <xf numFmtId="164" fontId="7" fillId="8" borderId="2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6" xfId="0" applyFont="1" applyBorder="1" applyAlignment="1">
      <alignment wrapText="1"/>
    </xf>
    <xf numFmtId="0" fontId="0" fillId="0" borderId="7" xfId="0" applyFont="1" applyBorder="1" applyAlignment="1">
      <alignment wrapText="1"/>
    </xf>
    <xf numFmtId="164" fontId="6" fillId="8" borderId="2" xfId="0" applyNumberFormat="1" applyFont="1" applyFill="1" applyBorder="1" applyAlignment="1">
      <alignment horizontal="center" vertical="center" wrapText="1"/>
    </xf>
    <xf numFmtId="165" fontId="6" fillId="8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63"/>
  <sheetViews>
    <sheetView tabSelected="1" topLeftCell="A4" zoomScale="80" zoomScaleNormal="80" workbookViewId="0">
      <selection activeCell="B13" sqref="B13:C15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8554687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93" t="s">
        <v>45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024" ht="349.5" customHeight="1">
      <c r="A2" s="94" t="s">
        <v>55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</row>
    <row r="3" spans="1:1024" ht="55.5" customHeight="1">
      <c r="A3" s="2" t="s">
        <v>0</v>
      </c>
      <c r="B3" s="95" t="s">
        <v>1</v>
      </c>
      <c r="C3" s="95"/>
      <c r="D3" s="95" t="s">
        <v>2</v>
      </c>
      <c r="E3" s="95"/>
      <c r="F3" s="95"/>
      <c r="G3" s="95"/>
      <c r="H3" s="95"/>
      <c r="I3" s="95" t="s">
        <v>3</v>
      </c>
      <c r="J3" s="95"/>
      <c r="K3" s="95" t="s">
        <v>4</v>
      </c>
      <c r="L3" s="95"/>
      <c r="M3" s="95" t="s">
        <v>5</v>
      </c>
      <c r="N3" s="95"/>
      <c r="O3" s="25" t="s">
        <v>6</v>
      </c>
    </row>
    <row r="4" spans="1:1024" ht="75" customHeight="1">
      <c r="A4" s="113">
        <v>1</v>
      </c>
      <c r="B4" s="88" t="s">
        <v>77</v>
      </c>
      <c r="C4" s="88"/>
      <c r="D4" s="88" t="s">
        <v>78</v>
      </c>
      <c r="E4" s="88"/>
      <c r="F4" s="88"/>
      <c r="G4" s="88"/>
      <c r="H4" s="88"/>
      <c r="I4" s="89" t="s">
        <v>79</v>
      </c>
      <c r="J4" s="89"/>
      <c r="K4" s="90">
        <v>497.91</v>
      </c>
      <c r="L4" s="90"/>
      <c r="M4" s="91">
        <f>K4/O4</f>
        <v>99.582000000000008</v>
      </c>
      <c r="N4" s="92"/>
      <c r="O4" s="49">
        <v>5</v>
      </c>
    </row>
    <row r="5" spans="1:1024" ht="39.75" customHeight="1">
      <c r="A5" s="114"/>
      <c r="B5" s="86"/>
      <c r="C5" s="87"/>
      <c r="D5" s="111"/>
      <c r="E5" s="111"/>
      <c r="F5" s="111"/>
      <c r="G5" s="111"/>
      <c r="H5" s="111"/>
      <c r="I5" s="111"/>
      <c r="J5" s="112"/>
      <c r="K5" s="110"/>
      <c r="L5" s="110"/>
      <c r="M5" s="79">
        <v>99.58</v>
      </c>
      <c r="N5" s="79"/>
      <c r="O5" s="46"/>
    </row>
    <row r="6" spans="1:1024" ht="75.75" customHeight="1">
      <c r="A6" s="113">
        <v>2</v>
      </c>
      <c r="B6" s="88" t="s">
        <v>77</v>
      </c>
      <c r="C6" s="88"/>
      <c r="D6" s="88" t="s">
        <v>80</v>
      </c>
      <c r="E6" s="88"/>
      <c r="F6" s="88"/>
      <c r="G6" s="88"/>
      <c r="H6" s="88"/>
      <c r="I6" s="89" t="s">
        <v>81</v>
      </c>
      <c r="J6" s="89"/>
      <c r="K6" s="90">
        <v>669.04</v>
      </c>
      <c r="L6" s="90"/>
      <c r="M6" s="91">
        <f>K6/O6</f>
        <v>33.451999999999998</v>
      </c>
      <c r="N6" s="92"/>
      <c r="O6" s="49">
        <v>20</v>
      </c>
    </row>
    <row r="7" spans="1:1024" ht="47.25" customHeight="1">
      <c r="A7" s="114"/>
      <c r="B7" s="86"/>
      <c r="C7" s="87"/>
      <c r="D7" s="111"/>
      <c r="E7" s="111"/>
      <c r="F7" s="111"/>
      <c r="G7" s="111"/>
      <c r="H7" s="111"/>
      <c r="I7" s="111"/>
      <c r="J7" s="112"/>
      <c r="K7" s="110"/>
      <c r="L7" s="110"/>
      <c r="M7" s="79">
        <f>M6</f>
        <v>33.451999999999998</v>
      </c>
      <c r="N7" s="79"/>
      <c r="O7" s="46"/>
    </row>
    <row r="8" spans="1:1024" ht="78.75" customHeight="1">
      <c r="A8" s="115">
        <v>3</v>
      </c>
      <c r="B8" s="88" t="s">
        <v>77</v>
      </c>
      <c r="C8" s="88"/>
      <c r="D8" s="88" t="s">
        <v>82</v>
      </c>
      <c r="E8" s="88"/>
      <c r="F8" s="88"/>
      <c r="G8" s="88"/>
      <c r="H8" s="88"/>
      <c r="I8" s="89" t="s">
        <v>83</v>
      </c>
      <c r="J8" s="89"/>
      <c r="K8" s="90">
        <v>5506.38</v>
      </c>
      <c r="L8" s="90"/>
      <c r="M8" s="91">
        <f>K8/O8</f>
        <v>5506.38</v>
      </c>
      <c r="N8" s="92"/>
      <c r="O8" s="49">
        <v>1</v>
      </c>
    </row>
    <row r="9" spans="1:1024" ht="37.5" customHeight="1">
      <c r="A9" s="116"/>
      <c r="B9" s="86"/>
      <c r="C9" s="87"/>
      <c r="D9" s="117"/>
      <c r="E9" s="117"/>
      <c r="F9" s="117"/>
      <c r="G9" s="117"/>
      <c r="H9" s="117"/>
      <c r="I9" s="117"/>
      <c r="J9" s="118"/>
      <c r="K9" s="119"/>
      <c r="L9" s="119"/>
      <c r="M9" s="120">
        <v>5506.38</v>
      </c>
      <c r="N9" s="120"/>
      <c r="O9" s="46"/>
    </row>
    <row r="10" spans="1:1024" ht="38.25" customHeight="1">
      <c r="A10" s="84" t="s">
        <v>51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</row>
    <row r="11" spans="1:1024" ht="36.75" customHeight="1">
      <c r="A11" s="98" t="s">
        <v>0</v>
      </c>
      <c r="B11" s="98" t="s">
        <v>7</v>
      </c>
      <c r="C11" s="98" t="s">
        <v>8</v>
      </c>
      <c r="D11" s="98" t="s">
        <v>9</v>
      </c>
      <c r="E11" s="98" t="s">
        <v>6</v>
      </c>
      <c r="F11" s="98" t="s">
        <v>10</v>
      </c>
      <c r="G11" s="99" t="s">
        <v>65</v>
      </c>
      <c r="H11" s="99"/>
      <c r="I11" s="99" t="s">
        <v>66</v>
      </c>
      <c r="J11" s="99"/>
      <c r="K11" s="99" t="s">
        <v>67</v>
      </c>
      <c r="L11" s="99"/>
      <c r="M11" s="100" t="s">
        <v>11</v>
      </c>
      <c r="N11" s="100"/>
      <c r="O11" s="96" t="s">
        <v>12</v>
      </c>
      <c r="P11" s="96" t="s">
        <v>40</v>
      </c>
      <c r="Q11" s="96" t="s">
        <v>41</v>
      </c>
      <c r="R11" s="96" t="s">
        <v>42</v>
      </c>
      <c r="AMG11"/>
      <c r="AMH11"/>
      <c r="AMI11"/>
      <c r="AMJ11"/>
    </row>
    <row r="12" spans="1:1024" ht="94.5">
      <c r="A12" s="98"/>
      <c r="B12" s="98"/>
      <c r="C12" s="98"/>
      <c r="D12" s="98"/>
      <c r="E12" s="98"/>
      <c r="F12" s="98"/>
      <c r="G12" s="42" t="s">
        <v>13</v>
      </c>
      <c r="H12" s="42" t="s">
        <v>14</v>
      </c>
      <c r="I12" s="42" t="s">
        <v>13</v>
      </c>
      <c r="J12" s="42" t="s">
        <v>14</v>
      </c>
      <c r="K12" s="42" t="s">
        <v>13</v>
      </c>
      <c r="L12" s="42" t="s">
        <v>14</v>
      </c>
      <c r="M12" s="100"/>
      <c r="N12" s="100"/>
      <c r="O12" s="97"/>
      <c r="P12" s="97" t="s">
        <v>40</v>
      </c>
      <c r="Q12" s="97"/>
      <c r="R12" s="97"/>
      <c r="AME12"/>
      <c r="AMF12"/>
      <c r="AMG12"/>
      <c r="AMH12"/>
      <c r="AMI12"/>
      <c r="AMJ12"/>
    </row>
    <row r="13" spans="1:1024" ht="51.75" customHeight="1">
      <c r="A13" s="39">
        <v>1</v>
      </c>
      <c r="B13" s="34" t="s">
        <v>68</v>
      </c>
      <c r="C13" s="19" t="s">
        <v>69</v>
      </c>
      <c r="D13" s="19" t="s">
        <v>62</v>
      </c>
      <c r="E13" s="19">
        <v>5</v>
      </c>
      <c r="F13" s="19">
        <v>1</v>
      </c>
      <c r="G13" s="20">
        <v>497.91</v>
      </c>
      <c r="H13" s="23">
        <f t="shared" ref="H13:H15" si="0">G13/E13</f>
        <v>99.582000000000008</v>
      </c>
      <c r="I13" s="20">
        <v>497.91</v>
      </c>
      <c r="J13" s="31">
        <f t="shared" ref="J13:J15" si="1">I13/E13</f>
        <v>99.582000000000008</v>
      </c>
      <c r="K13" s="20">
        <v>497.91</v>
      </c>
      <c r="L13" s="24">
        <f t="shared" ref="L13:L15" si="2">K13/E13</f>
        <v>99.582000000000008</v>
      </c>
      <c r="M13" s="57">
        <f t="shared" ref="M13:M15" si="3">H13</f>
        <v>99.582000000000008</v>
      </c>
      <c r="N13" s="57"/>
      <c r="O13" s="3" t="s">
        <v>70</v>
      </c>
      <c r="P13" s="55" t="s">
        <v>61</v>
      </c>
      <c r="Q13" s="51">
        <v>12</v>
      </c>
      <c r="R13" s="35">
        <f t="shared" ref="R13:R15" si="4">E13*F13</f>
        <v>5</v>
      </c>
      <c r="AME13"/>
      <c r="AMF13"/>
      <c r="AMG13"/>
      <c r="AMH13"/>
      <c r="AMI13"/>
      <c r="AMJ13"/>
    </row>
    <row r="14" spans="1:1024" ht="59.25" customHeight="1">
      <c r="A14" s="39">
        <v>2</v>
      </c>
      <c r="B14" s="34" t="s">
        <v>71</v>
      </c>
      <c r="C14" s="19" t="s">
        <v>72</v>
      </c>
      <c r="D14" s="19" t="s">
        <v>60</v>
      </c>
      <c r="E14" s="19">
        <v>20</v>
      </c>
      <c r="F14" s="19">
        <v>3</v>
      </c>
      <c r="G14" s="20">
        <v>669.04</v>
      </c>
      <c r="H14" s="23">
        <f t="shared" si="0"/>
        <v>33.451999999999998</v>
      </c>
      <c r="I14" s="20">
        <v>669.04</v>
      </c>
      <c r="J14" s="31">
        <f t="shared" si="1"/>
        <v>33.451999999999998</v>
      </c>
      <c r="K14" s="20">
        <v>669.04</v>
      </c>
      <c r="L14" s="24">
        <f t="shared" si="2"/>
        <v>33.451999999999998</v>
      </c>
      <c r="M14" s="57">
        <f t="shared" si="3"/>
        <v>33.451999999999998</v>
      </c>
      <c r="N14" s="57"/>
      <c r="O14" s="3" t="s">
        <v>73</v>
      </c>
      <c r="P14" s="55" t="s">
        <v>61</v>
      </c>
      <c r="Q14" s="51">
        <v>10</v>
      </c>
      <c r="R14" s="35">
        <f t="shared" si="4"/>
        <v>60</v>
      </c>
      <c r="AME14"/>
      <c r="AMF14"/>
      <c r="AMG14"/>
      <c r="AMH14"/>
      <c r="AMI14"/>
      <c r="AMJ14"/>
    </row>
    <row r="15" spans="1:1024" ht="55.5" customHeight="1">
      <c r="A15" s="39">
        <v>3</v>
      </c>
      <c r="B15" s="34" t="s">
        <v>74</v>
      </c>
      <c r="C15" s="19" t="s">
        <v>76</v>
      </c>
      <c r="D15" s="19" t="s">
        <v>60</v>
      </c>
      <c r="E15" s="19">
        <v>1</v>
      </c>
      <c r="F15" s="19">
        <v>3</v>
      </c>
      <c r="G15" s="20">
        <v>5506.38</v>
      </c>
      <c r="H15" s="23">
        <f t="shared" si="0"/>
        <v>5506.38</v>
      </c>
      <c r="I15" s="20">
        <v>5506.38</v>
      </c>
      <c r="J15" s="31">
        <f t="shared" si="1"/>
        <v>5506.38</v>
      </c>
      <c r="K15" s="20">
        <v>5506.38</v>
      </c>
      <c r="L15" s="24">
        <f t="shared" si="2"/>
        <v>5506.38</v>
      </c>
      <c r="M15" s="57">
        <f t="shared" si="3"/>
        <v>5506.38</v>
      </c>
      <c r="N15" s="57"/>
      <c r="O15" s="3" t="s">
        <v>75</v>
      </c>
      <c r="P15" s="55" t="s">
        <v>61</v>
      </c>
      <c r="Q15" s="51">
        <v>10</v>
      </c>
      <c r="R15" s="35">
        <f t="shared" si="4"/>
        <v>3</v>
      </c>
      <c r="AME15"/>
      <c r="AMF15"/>
      <c r="AMG15"/>
      <c r="AMH15"/>
      <c r="AMI15"/>
      <c r="AMJ15"/>
    </row>
    <row r="16" spans="1:1024" ht="34.5" customHeight="1">
      <c r="A16" s="103" t="s">
        <v>53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36"/>
      <c r="Q16" s="36"/>
      <c r="R16" s="37"/>
      <c r="AME16"/>
      <c r="AMF16"/>
      <c r="AMG16"/>
      <c r="AMH16"/>
      <c r="AMI16"/>
      <c r="AMJ16"/>
    </row>
    <row r="17" spans="1:1024" ht="126.75" customHeight="1">
      <c r="A17" s="101" t="s">
        <v>52</v>
      </c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</row>
    <row r="18" spans="1:1024" ht="64.5" customHeight="1">
      <c r="A18" s="2" t="s">
        <v>0</v>
      </c>
      <c r="B18" s="4" t="s">
        <v>7</v>
      </c>
      <c r="C18" s="4" t="s">
        <v>8</v>
      </c>
      <c r="D18" s="95" t="s">
        <v>15</v>
      </c>
      <c r="E18" s="95"/>
      <c r="F18" s="95"/>
      <c r="G18" s="95"/>
      <c r="H18" s="2" t="s">
        <v>9</v>
      </c>
      <c r="I18" s="17" t="s">
        <v>43</v>
      </c>
      <c r="J18" s="95" t="s">
        <v>44</v>
      </c>
      <c r="K18" s="95"/>
      <c r="L18" s="2" t="s">
        <v>16</v>
      </c>
      <c r="M18" s="95" t="s">
        <v>17</v>
      </c>
      <c r="N18" s="95"/>
      <c r="AMI18"/>
      <c r="AMJ18"/>
    </row>
    <row r="19" spans="1:1024" ht="27" customHeight="1">
      <c r="A19" s="83">
        <v>1</v>
      </c>
      <c r="B19" s="69" t="str">
        <f>B13</f>
        <v>АНТИТОКСИН БОТУЛИНИЧЕСКИЙ ТИПА А</v>
      </c>
      <c r="C19" s="71" t="str">
        <f>C13</f>
        <v>РАСТВОР ДЛЯ ИНЪЕКЦИЙ ; дозировка: 10000 ЕД/доза</v>
      </c>
      <c r="D19" s="73">
        <v>1</v>
      </c>
      <c r="E19" s="73"/>
      <c r="F19" s="73"/>
      <c r="G19" s="73"/>
      <c r="H19" s="74" t="str">
        <f>D13</f>
        <v>шт</v>
      </c>
      <c r="I19" s="47">
        <f>D19*5</f>
        <v>5</v>
      </c>
      <c r="J19" s="76">
        <v>487.7</v>
      </c>
      <c r="K19" s="76"/>
      <c r="L19" s="21" t="s">
        <v>84</v>
      </c>
      <c r="M19" s="78">
        <f>J19/5</f>
        <v>97.539999999999992</v>
      </c>
      <c r="N19" s="78"/>
      <c r="AMI19"/>
      <c r="AMJ19"/>
    </row>
    <row r="20" spans="1:1024" ht="24.75" customHeight="1">
      <c r="A20" s="83"/>
      <c r="B20" s="70"/>
      <c r="C20" s="72"/>
      <c r="D20" s="73"/>
      <c r="E20" s="73"/>
      <c r="F20" s="73"/>
      <c r="G20" s="73"/>
      <c r="H20" s="75"/>
      <c r="I20" s="26"/>
      <c r="J20" s="76"/>
      <c r="K20" s="77"/>
      <c r="L20" s="66"/>
      <c r="M20" s="79">
        <f>M19</f>
        <v>97.539999999999992</v>
      </c>
      <c r="N20" s="79"/>
      <c r="AMI20"/>
      <c r="AMJ20"/>
    </row>
    <row r="21" spans="1:1024" ht="33.75" customHeight="1">
      <c r="A21" s="83">
        <v>2</v>
      </c>
      <c r="B21" s="69" t="str">
        <f>B14</f>
        <v>АНАТОКСИН СТОЛБНЯЧНЫЙ</v>
      </c>
      <c r="C21" s="71" t="str">
        <f>C14</f>
        <v xml:space="preserve">СУСПЕНЗИЯ ДЛЯ ПОДКОЖНОГО ВВЕДЕНИЯ ; дозировка: 0.5 мл/доза </v>
      </c>
      <c r="D21" s="73">
        <v>1</v>
      </c>
      <c r="E21" s="73"/>
      <c r="F21" s="73"/>
      <c r="G21" s="73"/>
      <c r="H21" s="74" t="str">
        <f>D14</f>
        <v>доз</v>
      </c>
      <c r="I21" s="54">
        <v>20</v>
      </c>
      <c r="J21" s="76">
        <v>84.12</v>
      </c>
      <c r="K21" s="76"/>
      <c r="L21" s="21" t="s">
        <v>84</v>
      </c>
      <c r="M21" s="78">
        <f>J21/20</f>
        <v>4.2060000000000004</v>
      </c>
      <c r="N21" s="78"/>
      <c r="AMI21"/>
      <c r="AMJ21"/>
    </row>
    <row r="22" spans="1:1024" ht="24.75" customHeight="1">
      <c r="A22" s="83"/>
      <c r="B22" s="70"/>
      <c r="C22" s="72"/>
      <c r="D22" s="73"/>
      <c r="E22" s="73"/>
      <c r="F22" s="73"/>
      <c r="G22" s="73"/>
      <c r="H22" s="75"/>
      <c r="I22" s="26" t="s">
        <v>18</v>
      </c>
      <c r="J22" s="76"/>
      <c r="K22" s="77"/>
      <c r="L22" s="66"/>
      <c r="M22" s="79">
        <v>4.21</v>
      </c>
      <c r="N22" s="79"/>
      <c r="AMI22"/>
      <c r="AMJ22"/>
    </row>
    <row r="23" spans="1:1024" ht="27.75" customHeight="1">
      <c r="A23" s="83">
        <v>3</v>
      </c>
      <c r="B23" s="69" t="str">
        <f>B15</f>
        <v>АНТИТОКСИН ГАНГРЕНОЗНЫЙ</v>
      </c>
      <c r="C23" s="71" t="str">
        <f>C15</f>
        <v>РАСТВОР ДЛЯ ИНЪЕКЦИЙ ; дозировка: 30000 ЕД/доза</v>
      </c>
      <c r="D23" s="73">
        <v>3</v>
      </c>
      <c r="E23" s="73"/>
      <c r="F23" s="73"/>
      <c r="G23" s="73"/>
      <c r="H23" s="74" t="str">
        <f>D15</f>
        <v>доз</v>
      </c>
      <c r="I23" s="50">
        <v>3</v>
      </c>
      <c r="J23" s="76">
        <v>5306.61</v>
      </c>
      <c r="K23" s="76"/>
      <c r="L23" s="21" t="s">
        <v>84</v>
      </c>
      <c r="M23" s="78">
        <f>J23</f>
        <v>5306.61</v>
      </c>
      <c r="N23" s="78"/>
      <c r="AMI23"/>
      <c r="AMJ23"/>
    </row>
    <row r="24" spans="1:1024" ht="24" customHeight="1">
      <c r="A24" s="83"/>
      <c r="B24" s="70"/>
      <c r="C24" s="72"/>
      <c r="D24" s="73"/>
      <c r="E24" s="73"/>
      <c r="F24" s="73"/>
      <c r="G24" s="73"/>
      <c r="H24" s="75"/>
      <c r="I24" s="26"/>
      <c r="J24" s="76"/>
      <c r="K24" s="77"/>
      <c r="L24" s="66"/>
      <c r="M24" s="79">
        <f>M23</f>
        <v>5306.61</v>
      </c>
      <c r="N24" s="79"/>
      <c r="AMI24"/>
      <c r="AMJ24"/>
    </row>
    <row r="25" spans="1:1024" ht="14.25" customHeight="1"/>
    <row r="26" spans="1:1024">
      <c r="A26" s="40" t="s">
        <v>63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</row>
    <row r="27" spans="1:1024" ht="136.5" customHeight="1">
      <c r="A27" s="5" t="s">
        <v>0</v>
      </c>
      <c r="B27" s="5" t="s">
        <v>7</v>
      </c>
      <c r="C27" s="5" t="str">
        <f>C11</f>
        <v>Дозировка, лекарственная форма</v>
      </c>
      <c r="D27" s="80" t="s">
        <v>9</v>
      </c>
      <c r="E27" s="81"/>
      <c r="F27" s="81"/>
      <c r="G27" s="82"/>
      <c r="H27" s="61" t="s">
        <v>20</v>
      </c>
      <c r="I27" s="61"/>
      <c r="J27" s="61" t="s">
        <v>21</v>
      </c>
      <c r="K27" s="61"/>
      <c r="L27" s="5" t="s">
        <v>22</v>
      </c>
      <c r="M27" s="56" t="s">
        <v>85</v>
      </c>
      <c r="N27" s="5" t="s">
        <v>23</v>
      </c>
    </row>
    <row r="28" spans="1:1024" ht="73.5" customHeight="1">
      <c r="A28" s="38">
        <f>A13</f>
        <v>1</v>
      </c>
      <c r="B28" s="22" t="str">
        <f>B13</f>
        <v>АНТИТОКСИН БОТУЛИНИЧЕСКИЙ ТИПА А</v>
      </c>
      <c r="C28" s="7" t="str">
        <f>C13</f>
        <v>РАСТВОР ДЛЯ ИНЪЕКЦИЙ ; дозировка: 10000 ЕД/доза</v>
      </c>
      <c r="D28" s="63" t="str">
        <f>D13</f>
        <v>шт</v>
      </c>
      <c r="E28" s="64"/>
      <c r="F28" s="65"/>
      <c r="G28" s="66"/>
      <c r="H28" s="68">
        <f>M5</f>
        <v>99.58</v>
      </c>
      <c r="I28" s="68"/>
      <c r="J28" s="67">
        <f>M20</f>
        <v>97.539999999999992</v>
      </c>
      <c r="K28" s="67"/>
      <c r="L28" s="16">
        <f>M13</f>
        <v>99.582000000000008</v>
      </c>
      <c r="M28" s="6"/>
      <c r="N28" s="18">
        <v>97.54</v>
      </c>
      <c r="O28" s="27"/>
    </row>
    <row r="29" spans="1:1024" ht="78" customHeight="1">
      <c r="A29" s="38">
        <f>A14</f>
        <v>2</v>
      </c>
      <c r="B29" s="52" t="str">
        <f>B14</f>
        <v>АНАТОКСИН СТОЛБНЯЧНЫЙ</v>
      </c>
      <c r="C29" s="7" t="str">
        <f>C14</f>
        <v xml:space="preserve">СУСПЕНЗИЯ ДЛЯ ПОДКОЖНОГО ВВЕДЕНИЯ ; дозировка: 0.5 мл/доза </v>
      </c>
      <c r="D29" s="63" t="str">
        <f>D14</f>
        <v>доз</v>
      </c>
      <c r="E29" s="64"/>
      <c r="F29" s="65"/>
      <c r="G29" s="66"/>
      <c r="H29" s="68">
        <f>M7</f>
        <v>33.451999999999998</v>
      </c>
      <c r="I29" s="68"/>
      <c r="J29" s="67">
        <f>M22</f>
        <v>4.21</v>
      </c>
      <c r="K29" s="67"/>
      <c r="L29" s="16">
        <f>M14</f>
        <v>33.451999999999998</v>
      </c>
      <c r="M29" s="6"/>
      <c r="N29" s="18">
        <v>4.21</v>
      </c>
      <c r="O29" s="27"/>
    </row>
    <row r="30" spans="1:1024" ht="45" customHeight="1">
      <c r="A30" s="38">
        <f>A15</f>
        <v>3</v>
      </c>
      <c r="B30" s="52" t="str">
        <f>B15</f>
        <v>АНТИТОКСИН ГАНГРЕНОЗНЫЙ</v>
      </c>
      <c r="C30" s="7" t="str">
        <f>C15</f>
        <v>РАСТВОР ДЛЯ ИНЪЕКЦИЙ ; дозировка: 30000 ЕД/доза</v>
      </c>
      <c r="D30" s="63" t="str">
        <f>D15</f>
        <v>доз</v>
      </c>
      <c r="E30" s="64"/>
      <c r="F30" s="65"/>
      <c r="G30" s="66"/>
      <c r="H30" s="68">
        <f>M9</f>
        <v>5506.38</v>
      </c>
      <c r="I30" s="68"/>
      <c r="J30" s="67">
        <f>M24</f>
        <v>5306.61</v>
      </c>
      <c r="K30" s="67"/>
      <c r="L30" s="16">
        <f>M15</f>
        <v>5506.38</v>
      </c>
      <c r="M30" s="6"/>
      <c r="N30" s="18">
        <f>J30</f>
        <v>5306.61</v>
      </c>
      <c r="O30" s="27"/>
    </row>
    <row r="31" spans="1:1024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</row>
    <row r="32" spans="1:1024" ht="45" customHeight="1">
      <c r="A32" s="62" t="s">
        <v>54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</row>
    <row r="33" spans="1:1024">
      <c r="A33" s="45" t="s">
        <v>24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</row>
    <row r="34" spans="1:1024">
      <c r="A34" s="43" t="s">
        <v>25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</row>
    <row r="35" spans="1:1024" ht="105.75" customHeight="1">
      <c r="A35" s="109" t="s">
        <v>26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</row>
    <row r="36" spans="1:1024" ht="60.75" customHeight="1">
      <c r="A36" s="5" t="s">
        <v>0</v>
      </c>
      <c r="B36" s="5" t="s">
        <v>7</v>
      </c>
      <c r="C36" s="5" t="str">
        <f>C11</f>
        <v>Дозировка, лекарственная форма</v>
      </c>
      <c r="D36" s="61" t="s">
        <v>9</v>
      </c>
      <c r="E36" s="61"/>
      <c r="F36" s="61"/>
      <c r="G36" s="61"/>
      <c r="H36" s="15" t="s">
        <v>39</v>
      </c>
      <c r="I36" s="61" t="s">
        <v>27</v>
      </c>
      <c r="J36" s="61"/>
      <c r="K36" s="61" t="s">
        <v>28</v>
      </c>
      <c r="L36" s="61"/>
      <c r="M36" s="61" t="s">
        <v>29</v>
      </c>
      <c r="N36" s="61"/>
      <c r="O36" s="32" t="s">
        <v>19</v>
      </c>
      <c r="AMJ36"/>
    </row>
    <row r="37" spans="1:1024" ht="73.5" customHeight="1">
      <c r="A37" s="38">
        <f>A13</f>
        <v>1</v>
      </c>
      <c r="B37" s="22" t="str">
        <f>B13</f>
        <v>АНТИТОКСИН БОТУЛИНИЧЕСКИЙ ТИПА А</v>
      </c>
      <c r="C37" s="9" t="str">
        <f>C13</f>
        <v>РАСТВОР ДЛЯ ИНЪЕКЦИЙ ; дозировка: 10000 ЕД/доза</v>
      </c>
      <c r="D37" s="58" t="str">
        <f>D13</f>
        <v>шт</v>
      </c>
      <c r="E37" s="58"/>
      <c r="F37" s="58"/>
      <c r="G37" s="58"/>
      <c r="H37" s="10">
        <f>R13</f>
        <v>5</v>
      </c>
      <c r="I37" s="59">
        <f>N28</f>
        <v>97.54</v>
      </c>
      <c r="J37" s="59"/>
      <c r="K37" s="60">
        <v>120.16</v>
      </c>
      <c r="L37" s="60"/>
      <c r="M37" s="59">
        <f>K37*H37</f>
        <v>600.79999999999995</v>
      </c>
      <c r="N37" s="59"/>
      <c r="O37" s="33">
        <f>Q13</f>
        <v>12</v>
      </c>
      <c r="AMJ37"/>
    </row>
    <row r="38" spans="1:1024" ht="67.5" customHeight="1">
      <c r="A38" s="38">
        <f>A14</f>
        <v>2</v>
      </c>
      <c r="B38" s="52" t="str">
        <f>B14</f>
        <v>АНАТОКСИН СТОЛБНЯЧНЫЙ</v>
      </c>
      <c r="C38" s="9" t="str">
        <f>C14</f>
        <v xml:space="preserve">СУСПЕНЗИЯ ДЛЯ ПОДКОЖНОГО ВВЕДЕНИЯ ; дозировка: 0.5 мл/доза </v>
      </c>
      <c r="D38" s="58" t="str">
        <f>D14</f>
        <v>доз</v>
      </c>
      <c r="E38" s="58"/>
      <c r="F38" s="58"/>
      <c r="G38" s="58"/>
      <c r="H38" s="10">
        <f>R14</f>
        <v>60</v>
      </c>
      <c r="I38" s="59">
        <f>N29</f>
        <v>4.21</v>
      </c>
      <c r="J38" s="59"/>
      <c r="K38" s="60">
        <v>5.18</v>
      </c>
      <c r="L38" s="60"/>
      <c r="M38" s="59">
        <f t="shared" ref="M38:M39" si="5">K38*H38</f>
        <v>310.79999999999995</v>
      </c>
      <c r="N38" s="59"/>
      <c r="O38" s="53">
        <v>12</v>
      </c>
      <c r="AMJ38"/>
    </row>
    <row r="39" spans="1:1024" ht="46.5" customHeight="1">
      <c r="A39" s="38">
        <f>A15</f>
        <v>3</v>
      </c>
      <c r="B39" s="52" t="str">
        <f>B15</f>
        <v>АНТИТОКСИН ГАНГРЕНОЗНЫЙ</v>
      </c>
      <c r="C39" s="9" t="str">
        <f>C15</f>
        <v>РАСТВОР ДЛЯ ИНЪЕКЦИЙ ; дозировка: 30000 ЕД/доза</v>
      </c>
      <c r="D39" s="58" t="str">
        <f>D15</f>
        <v>доз</v>
      </c>
      <c r="E39" s="58"/>
      <c r="F39" s="58"/>
      <c r="G39" s="58"/>
      <c r="H39" s="10">
        <f>R15</f>
        <v>3</v>
      </c>
      <c r="I39" s="59">
        <f>N30</f>
        <v>5306.61</v>
      </c>
      <c r="J39" s="59"/>
      <c r="K39" s="60">
        <v>6420.99</v>
      </c>
      <c r="L39" s="60"/>
      <c r="M39" s="59">
        <f t="shared" si="5"/>
        <v>19262.97</v>
      </c>
      <c r="N39" s="59"/>
      <c r="O39" s="53">
        <f>Q15</f>
        <v>10</v>
      </c>
      <c r="AMJ39"/>
    </row>
    <row r="40" spans="1:1024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107">
        <f>SUM(M37:N39)</f>
        <v>20174.57</v>
      </c>
      <c r="N40" s="107"/>
    </row>
    <row r="41" spans="1:1024" ht="28.5" customHeight="1">
      <c r="A41" s="108" t="s">
        <v>86</v>
      </c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</row>
    <row r="42" spans="1:1024" ht="15" customHeight="1">
      <c r="A42" s="48"/>
      <c r="B42" s="105" t="s">
        <v>56</v>
      </c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</row>
    <row r="43" spans="1:1024">
      <c r="B43" s="28" t="s">
        <v>46</v>
      </c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12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</row>
    <row r="44" spans="1:1024">
      <c r="B44" s="29" t="s">
        <v>30</v>
      </c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12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</row>
    <row r="45" spans="1:1024" ht="26.25" customHeight="1">
      <c r="B45" s="105" t="s">
        <v>31</v>
      </c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2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</row>
    <row r="46" spans="1:1024">
      <c r="B46" s="29" t="s">
        <v>32</v>
      </c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12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</row>
    <row r="47" spans="1:1024">
      <c r="B47" s="30" t="s">
        <v>64</v>
      </c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12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</row>
    <row r="48" spans="1:1024">
      <c r="B48" s="29" t="s">
        <v>33</v>
      </c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12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</row>
    <row r="49" spans="2:36">
      <c r="B49" s="29" t="s">
        <v>34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12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</row>
    <row r="50" spans="2:36">
      <c r="B50" s="29" t="s">
        <v>59</v>
      </c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12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</row>
    <row r="51" spans="2:36" ht="27" customHeight="1">
      <c r="B51" s="105" t="s">
        <v>57</v>
      </c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2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</row>
    <row r="52" spans="2:36">
      <c r="B52" s="29" t="s">
        <v>35</v>
      </c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12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</row>
    <row r="53" spans="2:36">
      <c r="B53" s="29" t="s">
        <v>58</v>
      </c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12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</row>
    <row r="54" spans="2:36">
      <c r="B54" s="29" t="s">
        <v>36</v>
      </c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12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</row>
    <row r="55" spans="2:36" ht="27" customHeight="1">
      <c r="B55" s="105" t="s">
        <v>37</v>
      </c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2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</row>
    <row r="56" spans="2:36" ht="26.25" customHeight="1">
      <c r="B56" s="105" t="s">
        <v>38</v>
      </c>
      <c r="C56" s="106"/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106"/>
      <c r="P56" s="12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</row>
    <row r="57" spans="2:36" ht="23.25" customHeight="1">
      <c r="B57" s="105" t="s">
        <v>47</v>
      </c>
      <c r="C57" s="106"/>
      <c r="D57" s="106"/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2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</row>
    <row r="58" spans="2:36">
      <c r="B58" s="29" t="s">
        <v>48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12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</row>
    <row r="59" spans="2:36">
      <c r="B59" s="29" t="s">
        <v>49</v>
      </c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12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</row>
    <row r="60" spans="2:36">
      <c r="B60" s="11"/>
    </row>
    <row r="61" spans="2:36">
      <c r="B61" s="1" t="s">
        <v>50</v>
      </c>
      <c r="C61" s="14"/>
    </row>
    <row r="63" spans="2:36">
      <c r="C63" s="14"/>
    </row>
  </sheetData>
  <mergeCells count="125">
    <mergeCell ref="B5:J5"/>
    <mergeCell ref="B7:J7"/>
    <mergeCell ref="A4:A5"/>
    <mergeCell ref="A6:A7"/>
    <mergeCell ref="A8:A9"/>
    <mergeCell ref="B9:J9"/>
    <mergeCell ref="K9:L9"/>
    <mergeCell ref="A35:N35"/>
    <mergeCell ref="H28:I28"/>
    <mergeCell ref="J28:K28"/>
    <mergeCell ref="J29:K29"/>
    <mergeCell ref="H30:I30"/>
    <mergeCell ref="J30:K30"/>
    <mergeCell ref="H29:I29"/>
    <mergeCell ref="M7:N7"/>
    <mergeCell ref="B8:C8"/>
    <mergeCell ref="D8:H8"/>
    <mergeCell ref="I8:J8"/>
    <mergeCell ref="K8:L8"/>
    <mergeCell ref="M8:N8"/>
    <mergeCell ref="B57:O57"/>
    <mergeCell ref="D37:G37"/>
    <mergeCell ref="I37:J37"/>
    <mergeCell ref="K37:L37"/>
    <mergeCell ref="M37:N37"/>
    <mergeCell ref="B45:O45"/>
    <mergeCell ref="B51:O51"/>
    <mergeCell ref="B56:O56"/>
    <mergeCell ref="B55:O55"/>
    <mergeCell ref="M40:N40"/>
    <mergeCell ref="A41:O41"/>
    <mergeCell ref="B42:O42"/>
    <mergeCell ref="D38:G38"/>
    <mergeCell ref="I38:J38"/>
    <mergeCell ref="K38:L38"/>
    <mergeCell ref="M38:N38"/>
    <mergeCell ref="D39:G39"/>
    <mergeCell ref="R11:R12"/>
    <mergeCell ref="P11:P12"/>
    <mergeCell ref="D19:G19"/>
    <mergeCell ref="J19:K19"/>
    <mergeCell ref="M19:N19"/>
    <mergeCell ref="D18:G18"/>
    <mergeCell ref="J18:K18"/>
    <mergeCell ref="M18:N18"/>
    <mergeCell ref="D11:D12"/>
    <mergeCell ref="E11:E12"/>
    <mergeCell ref="F11:F12"/>
    <mergeCell ref="O11:O12"/>
    <mergeCell ref="Q11:Q12"/>
    <mergeCell ref="G11:H11"/>
    <mergeCell ref="M11:N12"/>
    <mergeCell ref="A17:O17"/>
    <mergeCell ref="B11:B12"/>
    <mergeCell ref="C11:C12"/>
    <mergeCell ref="I11:J11"/>
    <mergeCell ref="K11:L11"/>
    <mergeCell ref="A16:O16"/>
    <mergeCell ref="A11:A12"/>
    <mergeCell ref="A19:A20"/>
    <mergeCell ref="A1:N1"/>
    <mergeCell ref="A2:N2"/>
    <mergeCell ref="B3:C3"/>
    <mergeCell ref="D3:H3"/>
    <mergeCell ref="I3:J3"/>
    <mergeCell ref="K3:L3"/>
    <mergeCell ref="M3:N3"/>
    <mergeCell ref="B4:C4"/>
    <mergeCell ref="D4:H4"/>
    <mergeCell ref="I4:J4"/>
    <mergeCell ref="K4:L4"/>
    <mergeCell ref="M4:N4"/>
    <mergeCell ref="J21:K21"/>
    <mergeCell ref="M21:N21"/>
    <mergeCell ref="D22:G22"/>
    <mergeCell ref="J22:L22"/>
    <mergeCell ref="M22:N22"/>
    <mergeCell ref="K5:L5"/>
    <mergeCell ref="M5:N5"/>
    <mergeCell ref="B6:C6"/>
    <mergeCell ref="D6:H6"/>
    <mergeCell ref="I6:J6"/>
    <mergeCell ref="K6:L6"/>
    <mergeCell ref="M9:N9"/>
    <mergeCell ref="M6:N6"/>
    <mergeCell ref="K7:L7"/>
    <mergeCell ref="A10:O10"/>
    <mergeCell ref="B19:B20"/>
    <mergeCell ref="C19:C20"/>
    <mergeCell ref="H19:H20"/>
    <mergeCell ref="J20:L20"/>
    <mergeCell ref="D20:G20"/>
    <mergeCell ref="M20:N20"/>
    <mergeCell ref="A21:A22"/>
    <mergeCell ref="B21:B22"/>
    <mergeCell ref="C21:C22"/>
    <mergeCell ref="D21:G21"/>
    <mergeCell ref="H21:H22"/>
    <mergeCell ref="A23:A24"/>
    <mergeCell ref="B23:B24"/>
    <mergeCell ref="C23:C24"/>
    <mergeCell ref="D23:G23"/>
    <mergeCell ref="H23:H24"/>
    <mergeCell ref="J23:K23"/>
    <mergeCell ref="M23:N23"/>
    <mergeCell ref="D24:G24"/>
    <mergeCell ref="J24:L24"/>
    <mergeCell ref="M24:N24"/>
    <mergeCell ref="J27:K27"/>
    <mergeCell ref="D27:G27"/>
    <mergeCell ref="D28:G28"/>
    <mergeCell ref="D29:G29"/>
    <mergeCell ref="D30:G30"/>
    <mergeCell ref="M13:N13"/>
    <mergeCell ref="M14:N14"/>
    <mergeCell ref="M15:N15"/>
    <mergeCell ref="M36:N36"/>
    <mergeCell ref="D36:G36"/>
    <mergeCell ref="I36:J36"/>
    <mergeCell ref="A32:N32"/>
    <mergeCell ref="K36:L36"/>
    <mergeCell ref="I39:J39"/>
    <mergeCell ref="K39:L39"/>
    <mergeCell ref="M39:N39"/>
    <mergeCell ref="H27:I27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2024-04-23T12:55:31Z</cp:lastPrinted>
  <dcterms:created xsi:type="dcterms:W3CDTF">2006-09-16T00:00:00Z</dcterms:created>
  <dcterms:modified xsi:type="dcterms:W3CDTF">2024-04-23T13:11:44Z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