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Экономисты\2024 год\Торги 2024\ПУБЛИЧКА 44\Дезинфекция (неодишер)\"/>
    </mc:Choice>
  </mc:AlternateContent>
  <bookViews>
    <workbookView xWindow="0" yWindow="0" windowWidth="28800" windowHeight="11700"/>
  </bookViews>
  <sheets>
    <sheet name="44фз" sheetId="22" r:id="rId1"/>
  </sheets>
  <calcPr calcId="162913"/>
</workbook>
</file>

<file path=xl/calcChain.xml><?xml version="1.0" encoding="utf-8"?>
<calcChain xmlns="http://schemas.openxmlformats.org/spreadsheetml/2006/main">
  <c r="M9" i="22" l="1"/>
  <c r="L9" i="22"/>
  <c r="O9" i="22" s="1"/>
  <c r="H9" i="22"/>
  <c r="N9" i="22" l="1"/>
  <c r="O10" i="22"/>
</calcChain>
</file>

<file path=xl/sharedStrings.xml><?xml version="1.0" encoding="utf-8"?>
<sst xmlns="http://schemas.openxmlformats.org/spreadsheetml/2006/main" count="27" uniqueCount="27">
  <si>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</si>
  <si>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</si>
  <si>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</si>
  <si>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</si>
  <si>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</si>
  <si>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</si>
  <si>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</si>
  <si>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12=6*7/8</t>
  </si>
  <si>
    <t xml:space="preserve">                  , руб. 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</si>
  <si>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</si>
  <si>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</si>
  <si>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n - кол-во значений, используемых в расчете</t>
  </si>
  <si>
    <t>ИЦИ №4</t>
  </si>
  <si>
    <t>ИЦИ №5</t>
  </si>
  <si>
    <t>8=3+4+5+6+7</t>
  </si>
  <si>
    <t>Начальная (максимальная) цена контракта (НМЦК):</t>
  </si>
  <si>
    <t>Определение и обоснование НМЦК методом сопоставимых рыночных цен (анализа рынка) для СПб ГБУЗ "Стоматологическая поликлиника №4"</t>
  </si>
  <si>
    <t>Ответы на запрос получены от 3 Поставщиков. Для определения и обоснования НМЦК в расчетах использованы три цены товара.</t>
  </si>
  <si>
    <t>Ед.измерения</t>
  </si>
  <si>
    <t>Общее количество</t>
  </si>
  <si>
    <t>литр</t>
  </si>
  <si>
    <t>9=          /8</t>
  </si>
  <si>
    <t xml:space="preserve">Поставка дезенфицирующих средств для обеспечения соблюдения санитарно-гигиенических правил в поликлинике </t>
  </si>
  <si>
    <t>ИЦИ №1
КП б/н от 17.04.24г</t>
  </si>
  <si>
    <t>ИЦИ №2 КП б/н от 17.05.24г</t>
  </si>
  <si>
    <t>ИЦИ №3 б/н от 17.05.24г</t>
  </si>
  <si>
    <t xml:space="preserve">Средство дезинфицирующее "Оротол плюс"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</si>
</sst>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top" wrapText="1"/>
    </xf>
    <xf numFmtId="4" fontId="1" fillId="2" borderId="6" xfId="0" applyNumberFormat="1" applyFont="1" applyFill="1" applyBorder="1" applyAlignment="1">
      <alignment vertical="center" wrapText="1"/>
    </xf>
    <xf numFmtId="4" fontId="0" fillId="0" borderId="0" xfId="0" applyNumberFormat="1"/>
    <xf numFmtId="0" fontId="5" fillId="0" borderId="0" xfId="0" applyNumberFormat="1" applyFont="1" applyAlignment="1">
      <alignment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4" fontId="7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2" fontId="12" fillId="0" borderId="7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horizontal="right" vertical="center" wrapText="1"/>
    </xf>
    <xf numFmtId="0" fontId="10" fillId="2" borderId="8" xfId="0" applyFont="1" applyFill="1" applyBorder="1" applyAlignment="1">
      <alignment horizontal="right" vertical="center" wrapText="1"/>
    </xf>
    <xf numFmtId="0" fontId="10" fillId="2" borderId="2" xfId="0" applyFont="1" applyFill="1" applyBorder="1" applyAlignment="1">
      <alignment horizontal="right" vertical="center" wrapText="1"/>
    </xf>
    <xf numFmtId="0" fontId="10" fillId="2" borderId="7" xfId="0" applyFont="1" applyFill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" fillId="2" borderId="10" xfId="0" applyNumberFormat="1" applyFont="1" applyFill="1" applyBorder="1" applyAlignment="1">
      <alignment horizontal="center" vertical="center"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285750</xdr:colOff>
      <xdr:row>6</xdr:row>
      <xdr:rowOff>38100</xdr:rowOff>
    </xdr:from>
    <xdr:to>
      <xdr:col>7</xdr:col>
      <xdr:colOff>666750</xdr:colOff>
      <xdr:row>6</xdr:row>
      <xdr:rowOff>323850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105400" y="17049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28575</xdr:colOff>
      <xdr:row>6</xdr:row>
      <xdr:rowOff>514350</xdr:rowOff>
    </xdr:from>
    <xdr:to>
      <xdr:col>12</xdr:col>
      <xdr:colOff>866775</xdr:colOff>
      <xdr:row>7</xdr:row>
      <xdr:rowOff>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905875" y="2181225"/>
          <a:ext cx="8382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66675</xdr:colOff>
      <xdr:row>6</xdr:row>
      <xdr:rowOff>771525</xdr:rowOff>
    </xdr:from>
    <xdr:to>
      <xdr:col>13</xdr:col>
      <xdr:colOff>704850</xdr:colOff>
      <xdr:row>7</xdr:row>
      <xdr:rowOff>190500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9820275" y="2438400"/>
          <a:ext cx="6381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257175</xdr:colOff>
      <xdr:row>7</xdr:row>
      <xdr:rowOff>209550</xdr:rowOff>
    </xdr:from>
    <xdr:to>
      <xdr:col>11</xdr:col>
      <xdr:colOff>523875</xdr:colOff>
      <xdr:row>7</xdr:row>
      <xdr:rowOff>447675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 flipV="1">
          <a:off x="8258175" y="2676525"/>
          <a:ext cx="26670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95250</xdr:colOff>
      <xdr:row>6</xdr:row>
      <xdr:rowOff>371475</xdr:rowOff>
    </xdr:from>
    <xdr:to>
      <xdr:col>14</xdr:col>
      <xdr:colOff>923925</xdr:colOff>
      <xdr:row>6</xdr:row>
      <xdr:rowOff>657225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10601325" y="2038350"/>
          <a:ext cx="82867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190500</xdr:colOff>
      <xdr:row>5</xdr:row>
      <xdr:rowOff>238125</xdr:rowOff>
    </xdr:from>
    <xdr:to>
      <xdr:col>14</xdr:col>
      <xdr:colOff>647700</xdr:colOff>
      <xdr:row>5</xdr:row>
      <xdr:rowOff>495300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696575" y="13906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2:O16"/>
  <sheetViews>
    <sheetView tabSelected="1" topLeftCell="A4" workbookViewId="0">
      <selection activeCell="B16" sqref="B16"/>
    </sheetView>
  </sheetViews>
  <sheetFormatPr defaultRowHeight="15" x14ac:dyDescent="0.25"/>
  <cols>
    <col min="1" max="1" width="3.5703125" customWidth="1"/>
    <col min="2" max="2" width="26.42578125" style="21" customWidth="1"/>
    <col min="3" max="3" width="9.5703125" customWidth="1"/>
    <col min="4" max="4" width="9.42578125" customWidth="1"/>
    <col min="5" max="5" width="10.42578125" customWidth="1"/>
    <col min="6" max="6" width="6.7109375" customWidth="1"/>
    <col min="7" max="7" width="6.140625" customWidth="1"/>
    <col min="8" max="8" width="14.42578125" customWidth="1"/>
    <col min="9" max="9" width="10.5703125" style="19" customWidth="1"/>
    <col min="10" max="10" width="9.5703125" style="19" customWidth="1"/>
    <col min="11" max="11" width="12.140625" style="19" customWidth="1"/>
    <col min="12" max="13" width="13.140625" customWidth="1"/>
    <col min="14" max="14" width="11.28515625" customWidth="1"/>
    <col min="15" max="15" width="14.140625" style="15" customWidth="1"/>
    <col min="16" max="16" width="2.42578125" customWidth="1"/>
    <col min="17" max="17" width="4.5703125" customWidth="1"/>
    <col min="18" max="18" width="6.85546875" customWidth="1"/>
  </cols>
  <sheetData>
    <row r="2" spans="1:15" ht="19.5" customHeight="1" x14ac:dyDescent="0.25">
      <c r="A2" s="41" t="s">
        <v>16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1" customHeight="1" x14ac:dyDescent="0.25">
      <c r="A3" s="29"/>
      <c r="B3" s="41" t="s">
        <v>22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29"/>
    </row>
    <row r="4" spans="1:15" ht="35.25" customHeight="1" x14ac:dyDescent="0.25">
      <c r="A4" s="37" t="s">
        <v>17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</row>
    <row r="5" spans="1:15" ht="11.25" hidden="1" customHeight="1" x14ac:dyDescent="0.25">
      <c r="A5" s="1"/>
      <c r="B5" s="1"/>
      <c r="C5" s="1"/>
      <c r="D5" s="1"/>
      <c r="E5" s="1"/>
      <c r="F5" s="1"/>
      <c r="G5" s="1"/>
      <c r="H5" s="1"/>
      <c r="I5" s="16"/>
      <c r="J5" s="16"/>
      <c r="K5" s="16"/>
      <c r="L5" s="2"/>
      <c r="M5" s="1"/>
      <c r="N5" s="1"/>
      <c r="O5" s="2"/>
    </row>
    <row r="6" spans="1:15" ht="40.5" customHeight="1" x14ac:dyDescent="0.25">
      <c r="A6" s="42" t="s">
        <v>0</v>
      </c>
      <c r="B6" s="44" t="s">
        <v>3</v>
      </c>
      <c r="C6" s="46" t="s">
        <v>9</v>
      </c>
      <c r="D6" s="47"/>
      <c r="E6" s="47"/>
      <c r="F6" s="47"/>
      <c r="G6" s="47"/>
      <c r="H6" s="48"/>
      <c r="I6" s="39" t="s">
        <v>4</v>
      </c>
      <c r="J6" s="40"/>
      <c r="K6" s="49" t="s">
        <v>11</v>
      </c>
      <c r="L6" s="36" t="s">
        <v>2</v>
      </c>
      <c r="M6" s="36"/>
      <c r="N6" s="36"/>
      <c r="O6" s="10" t="s">
        <v>8</v>
      </c>
    </row>
    <row r="7" spans="1:15" ht="63" customHeight="1" x14ac:dyDescent="0.25">
      <c r="A7" s="43"/>
      <c r="B7" s="45"/>
      <c r="C7" s="30" t="s">
        <v>23</v>
      </c>
      <c r="D7" s="30" t="s">
        <v>24</v>
      </c>
      <c r="E7" s="30" t="s">
        <v>25</v>
      </c>
      <c r="F7" s="30" t="s">
        <v>12</v>
      </c>
      <c r="G7" s="30" t="s">
        <v>13</v>
      </c>
      <c r="H7" s="11"/>
      <c r="I7" s="25" t="s">
        <v>19</v>
      </c>
      <c r="J7" s="25" t="s">
        <v>18</v>
      </c>
      <c r="K7" s="50"/>
      <c r="L7" s="12" t="s">
        <v>5</v>
      </c>
      <c r="M7" s="13" t="s">
        <v>1</v>
      </c>
      <c r="N7" s="13" t="s">
        <v>6</v>
      </c>
      <c r="O7" s="14"/>
    </row>
    <row r="8" spans="1:15" ht="44.25" customHeight="1" x14ac:dyDescent="0.25">
      <c r="A8" s="3">
        <v>1</v>
      </c>
      <c r="B8" s="9">
        <v>2</v>
      </c>
      <c r="C8" s="3">
        <v>3</v>
      </c>
      <c r="D8" s="3">
        <v>4</v>
      </c>
      <c r="E8" s="3">
        <v>5</v>
      </c>
      <c r="F8" s="3">
        <v>6</v>
      </c>
      <c r="G8" s="3">
        <v>7</v>
      </c>
      <c r="H8" s="3" t="s">
        <v>14</v>
      </c>
      <c r="I8" s="17">
        <v>7</v>
      </c>
      <c r="J8" s="17"/>
      <c r="K8" s="17" t="s">
        <v>10</v>
      </c>
      <c r="L8" s="4" t="s">
        <v>21</v>
      </c>
      <c r="M8" s="4">
        <v>10</v>
      </c>
      <c r="N8" s="4">
        <v>11</v>
      </c>
      <c r="O8" s="20" t="s">
        <v>7</v>
      </c>
    </row>
    <row r="9" spans="1:15" ht="24" x14ac:dyDescent="0.25">
      <c r="A9" s="8">
        <v>1</v>
      </c>
      <c r="B9" s="31" t="s">
        <v>26</v>
      </c>
      <c r="C9" s="23">
        <v>2440</v>
      </c>
      <c r="D9" s="24">
        <v>2600</v>
      </c>
      <c r="E9" s="24">
        <v>2720</v>
      </c>
      <c r="F9" s="6"/>
      <c r="G9" s="6"/>
      <c r="H9" s="28">
        <f t="shared" ref="H9" si="0">C9+D9+E9+F9+G9</f>
        <v>7760</v>
      </c>
      <c r="I9" s="27">
        <v>50</v>
      </c>
      <c r="J9" s="26" t="s">
        <v>20</v>
      </c>
      <c r="K9" s="18">
        <v>3</v>
      </c>
      <c r="L9" s="6">
        <f t="shared" ref="L9" si="1">ROUND(AVERAGE(C9:G9),2)</f>
        <v>2586.67</v>
      </c>
      <c r="M9" s="6">
        <f t="shared" ref="M9" si="2">STDEV(C9:G9)</f>
        <v>140.47538337136984</v>
      </c>
      <c r="N9" s="7">
        <f t="shared" ref="N9" si="3">M9/L9</f>
        <v>5.4307423587612584E-2</v>
      </c>
      <c r="O9" s="5">
        <f t="shared" ref="O9" si="4">I9*L9</f>
        <v>129333.5</v>
      </c>
    </row>
    <row r="10" spans="1:15" ht="18" customHeight="1" x14ac:dyDescent="0.25">
      <c r="A10" s="32" t="s">
        <v>15</v>
      </c>
      <c r="B10" s="33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5"/>
      <c r="O10" s="20">
        <f>SUM(O9:O9)</f>
        <v>129333.5</v>
      </c>
    </row>
    <row r="11" spans="1:15" x14ac:dyDescent="0.25">
      <c r="A11" s="1"/>
      <c r="C11" s="1"/>
      <c r="D11" s="1"/>
      <c r="E11" s="1"/>
      <c r="F11" s="1"/>
      <c r="G11" s="1"/>
      <c r="H11" s="1"/>
      <c r="I11" s="16"/>
      <c r="J11" s="16"/>
      <c r="K11" s="16"/>
      <c r="L11" s="2"/>
      <c r="M11" s="1"/>
      <c r="N11" s="1"/>
      <c r="O11" s="2"/>
    </row>
    <row r="16" spans="1:15" x14ac:dyDescent="0.25">
      <c r="F16" s="22"/>
    </row>
  </sheetData>
  <mergeCells count="10">
    <mergeCell ref="A2:O2"/>
    <mergeCell ref="B3:N3"/>
    <mergeCell ref="A4:O4"/>
    <mergeCell ref="A6:A7"/>
    <mergeCell ref="B6:B7"/>
    <mergeCell ref="C6:H6"/>
    <mergeCell ref="I6:J6"/>
    <mergeCell ref="K6:K7"/>
    <mergeCell ref="L6:N6"/>
    <mergeCell ref="A10:N10"/>
  </mergeCells>
  <pageMargins left="0.25" right="0.25" top="0.75" bottom="0.75" header="0.3" footer="0.3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44фз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Инга Шмидт</cp:lastModifiedBy>
  <cp:lastPrinted>2024-05-23T11:29:07Z</cp:lastPrinted>
  <dcterms:created xsi:type="dcterms:W3CDTF">2011-08-15T06:57:36Z</dcterms:created>
  <dcterms:modified xsi:type="dcterms:W3CDTF">2024-05-28T09:14:18Z</dcterms:modified>
</cp:coreProperties>
</file>