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65" yWindow="120" windowWidth="20595" windowHeight="12045" firstSheet="2" activeTab="2"/>
  </bookViews>
  <sheets>
    <sheet name="светильники" sheetId="14" r:id="rId1"/>
    <sheet name="строит.товары" sheetId="13" r:id="rId2"/>
    <sheet name="2022 год" sheetId="12" r:id="rId3"/>
    <sheet name="ТумбаВиктория" sheetId="8" state="hidden" r:id="rId4"/>
  </sheets>
  <calcPr calcId="144525"/>
</workbook>
</file>

<file path=xl/calcChain.xml><?xml version="1.0" encoding="utf-8"?>
<calcChain xmlns="http://schemas.openxmlformats.org/spreadsheetml/2006/main">
  <c r="M11" i="14" l="1"/>
  <c r="J10" i="14"/>
  <c r="I10" i="14"/>
  <c r="F10" i="14"/>
  <c r="L10" i="14" s="1"/>
  <c r="M18" i="13"/>
  <c r="J17" i="13"/>
  <c r="I17" i="13"/>
  <c r="F17" i="13"/>
  <c r="L17" i="13" s="1"/>
  <c r="J16" i="13"/>
  <c r="I16" i="13"/>
  <c r="F16" i="13"/>
  <c r="L16" i="13" s="1"/>
  <c r="J15" i="13"/>
  <c r="K15" i="13" s="1"/>
  <c r="I15" i="13"/>
  <c r="F15" i="13"/>
  <c r="L15" i="13" s="1"/>
  <c r="J14" i="13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J10" i="13"/>
  <c r="K10" i="13" s="1"/>
  <c r="I10" i="13"/>
  <c r="F10" i="13"/>
  <c r="L10" i="13" s="1"/>
  <c r="K14" i="13" l="1"/>
  <c r="K16" i="13"/>
  <c r="K10" i="14"/>
  <c r="L11" i="14"/>
  <c r="K13" i="13"/>
  <c r="K12" i="13"/>
  <c r="K17" i="13"/>
  <c r="L18" i="13"/>
  <c r="F10" i="12"/>
  <c r="J10" i="12"/>
  <c r="M11" i="12"/>
  <c r="K10" i="12" l="1"/>
  <c r="L11" i="12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<sst xmlns="http://schemas.openxmlformats.org/spreadsheetml/2006/main" count="105" uniqueCount="37">
  <si>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</si>
  <si>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</si>
  <si>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</si>
  <si>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</si>
  <si>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</si>
  <si>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</si>
  <si>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</si>
  <si>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</si>
  <si>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</si>
  <si>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</si>
  <si>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</si>
  <si>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</si>
  <si>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</si>
  <si>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</si>
  <si>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</si>
  <si>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</si>
  <si>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</si>
  <si>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</si>
  <si>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</si>
  <si>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</si>
  <si>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</si>
  <si>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</si>
  <si>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</si>
  <si>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</si>
  <si>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</si>
  <si>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</si>
  <si>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</si>
  <si>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</si>
  <si>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</si>
  <si>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</si>
  <si>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</si>
  <si>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</si>
  <si>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</si>
  <si>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</si>
  <si>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</si>
  <si>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</si>
  <si>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 xml:space="preserve">Экаскурисонное обслуживание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</si>
</sst>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0"/>
      <color rgb="FF0070C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5" fillId="2" borderId="5" xfId="0" applyNumberFormat="1" applyFont="1" applyFill="1" applyBorder="1" applyAlignment="1">
      <alignment horizontal="center" vertical="center" wrapText="1"/>
    </xf>
    <xf numFmtId="4" fontId="12" fillId="2" borderId="4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6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3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3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3" ht="15.75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3" ht="15.75" x14ac:dyDescent="0.25">
      <c r="A5" s="32" t="s">
        <v>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3" t="s">
        <v>4</v>
      </c>
      <c r="B7" s="35" t="s">
        <v>5</v>
      </c>
      <c r="C7" s="37" t="s">
        <v>6</v>
      </c>
      <c r="D7" s="38"/>
      <c r="E7" s="38"/>
      <c r="F7" s="39"/>
      <c r="G7" s="35" t="s">
        <v>7</v>
      </c>
      <c r="H7" s="35" t="s">
        <v>8</v>
      </c>
      <c r="I7" s="27" t="s">
        <v>9</v>
      </c>
      <c r="J7" s="27"/>
      <c r="K7" s="27"/>
      <c r="L7" s="3" t="s">
        <v>10</v>
      </c>
    </row>
    <row r="8" spans="1:13" ht="174.75" customHeight="1" x14ac:dyDescent="0.25">
      <c r="A8" s="34"/>
      <c r="B8" s="36"/>
      <c r="C8" s="4" t="s">
        <v>18</v>
      </c>
      <c r="D8" s="4" t="s">
        <v>19</v>
      </c>
      <c r="E8" s="4" t="s">
        <v>20</v>
      </c>
      <c r="F8" s="5"/>
      <c r="G8" s="40"/>
      <c r="H8" s="40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6">
        <f t="shared" ref="L10" si="4">F10/H10*G10</f>
        <v>177132.06666666665</v>
      </c>
    </row>
    <row r="11" spans="1:13" x14ac:dyDescent="0.25">
      <c r="A11" s="28" t="s">
        <v>17</v>
      </c>
      <c r="B11" s="29"/>
      <c r="C11" s="29"/>
      <c r="D11" s="29"/>
      <c r="E11" s="29"/>
      <c r="F11" s="29"/>
      <c r="G11" s="29"/>
      <c r="H11" s="29"/>
      <c r="I11" s="29"/>
      <c r="J11" s="25"/>
      <c r="K11" s="25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ht="15.75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ht="15.75" x14ac:dyDescent="0.25">
      <c r="A5" s="32" t="s">
        <v>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3" t="s">
        <v>4</v>
      </c>
      <c r="B7" s="35" t="s">
        <v>5</v>
      </c>
      <c r="C7" s="37" t="s">
        <v>6</v>
      </c>
      <c r="D7" s="38"/>
      <c r="E7" s="38"/>
      <c r="F7" s="39"/>
      <c r="G7" s="35" t="s">
        <v>7</v>
      </c>
      <c r="H7" s="35" t="s">
        <v>8</v>
      </c>
      <c r="I7" s="27" t="s">
        <v>9</v>
      </c>
      <c r="J7" s="27"/>
      <c r="K7" s="27"/>
      <c r="L7" s="3" t="s">
        <v>10</v>
      </c>
    </row>
    <row r="8" spans="1:12" ht="174.75" customHeight="1" x14ac:dyDescent="0.25">
      <c r="A8" s="34"/>
      <c r="B8" s="36"/>
      <c r="C8" s="4" t="s">
        <v>18</v>
      </c>
      <c r="D8" s="4" t="s">
        <v>19</v>
      </c>
      <c r="E8" s="4" t="s">
        <v>20</v>
      </c>
      <c r="F8" s="5"/>
      <c r="G8" s="40"/>
      <c r="H8" s="40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19"/>
      <c r="B10" s="9" t="s">
        <v>27</v>
      </c>
      <c r="C10" s="20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19"/>
      <c r="B11" s="9" t="s">
        <v>28</v>
      </c>
      <c r="C11" s="20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19"/>
      <c r="B12" s="9" t="s">
        <v>29</v>
      </c>
      <c r="C12" s="20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19"/>
      <c r="B13" s="9" t="s">
        <v>30</v>
      </c>
      <c r="C13" s="20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19"/>
      <c r="B14" s="9" t="s">
        <v>31</v>
      </c>
      <c r="C14" s="20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19"/>
      <c r="B15" s="9" t="s">
        <v>32</v>
      </c>
      <c r="C15" s="21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19"/>
      <c r="B16" s="9" t="s">
        <v>33</v>
      </c>
      <c r="C16" s="20">
        <v>322</v>
      </c>
      <c r="D16" s="20">
        <v>399</v>
      </c>
      <c r="E16" s="20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19"/>
      <c r="B17" s="9" t="s">
        <v>35</v>
      </c>
      <c r="C17" s="20">
        <v>652</v>
      </c>
      <c r="D17" s="20">
        <v>464</v>
      </c>
      <c r="E17" s="20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28" t="s">
        <v>17</v>
      </c>
      <c r="B18" s="29"/>
      <c r="C18" s="29"/>
      <c r="D18" s="29"/>
      <c r="E18" s="29"/>
      <c r="F18" s="29"/>
      <c r="G18" s="29"/>
      <c r="H18" s="29"/>
      <c r="I18" s="29"/>
      <c r="J18" s="25"/>
      <c r="K18" s="25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zoomScale="85" zoomScaleNormal="85" workbookViewId="0">
      <selection activeCell="L14" sqref="L14"/>
    </sheetView>
  </sheetViews>
  <sheetFormatPr defaultRowHeight="15" x14ac:dyDescent="0.25"/>
  <cols>
    <col min="1" max="1" width="6.855468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11.71093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3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3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3" ht="15.75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3" ht="15.75" x14ac:dyDescent="0.25">
      <c r="A5" s="32" t="s">
        <v>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3" t="s">
        <v>4</v>
      </c>
      <c r="B7" s="35" t="s">
        <v>5</v>
      </c>
      <c r="C7" s="37" t="s">
        <v>6</v>
      </c>
      <c r="D7" s="38"/>
      <c r="E7" s="38"/>
      <c r="F7" s="39"/>
      <c r="G7" s="35" t="s">
        <v>7</v>
      </c>
      <c r="H7" s="35" t="s">
        <v>8</v>
      </c>
      <c r="I7" s="27" t="s">
        <v>9</v>
      </c>
      <c r="J7" s="27"/>
      <c r="K7" s="27"/>
      <c r="L7" s="3" t="s">
        <v>10</v>
      </c>
    </row>
    <row r="8" spans="1:13" ht="174.75" customHeight="1" x14ac:dyDescent="0.25">
      <c r="A8" s="34"/>
      <c r="B8" s="36"/>
      <c r="C8" s="4" t="s">
        <v>18</v>
      </c>
      <c r="D8" s="4" t="s">
        <v>19</v>
      </c>
      <c r="E8" s="4" t="s">
        <v>20</v>
      </c>
      <c r="F8" s="5"/>
      <c r="G8" s="40"/>
      <c r="H8" s="40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>
        <v>1</v>
      </c>
      <c r="B10" s="9" t="s">
        <v>36</v>
      </c>
      <c r="C10" s="23">
        <v>326228.83</v>
      </c>
      <c r="D10" s="23">
        <v>332000</v>
      </c>
      <c r="E10" s="23">
        <v>320456</v>
      </c>
      <c r="F10" s="24">
        <f>E10+D10+C10</f>
        <v>978684.83000000007</v>
      </c>
      <c r="G10" s="9">
        <v>1</v>
      </c>
      <c r="H10" s="9">
        <v>3</v>
      </c>
      <c r="I10" s="12">
        <v>326228.83</v>
      </c>
      <c r="J10" s="12">
        <f t="shared" ref="J10" si="0">STDEV(C10:E10)</f>
        <v>5772.000019892007</v>
      </c>
      <c r="K10" s="13">
        <f t="shared" ref="K10" si="1">J10/I10</f>
        <v>1.7693102169700964E-2</v>
      </c>
      <c r="L10" s="12">
        <v>326228.83</v>
      </c>
    </row>
    <row r="11" spans="1:13" x14ac:dyDescent="0.25">
      <c r="A11" s="28" t="s">
        <v>17</v>
      </c>
      <c r="B11" s="29"/>
      <c r="C11" s="29"/>
      <c r="D11" s="29"/>
      <c r="E11" s="29"/>
      <c r="F11" s="29"/>
      <c r="G11" s="29"/>
      <c r="H11" s="29"/>
      <c r="I11" s="29"/>
      <c r="J11" s="22"/>
      <c r="K11" s="22"/>
      <c r="L11" s="11">
        <f>SUM(L10:L10)</f>
        <v>326228.83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3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3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3" ht="15.75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3" ht="15.75" x14ac:dyDescent="0.25">
      <c r="A5" s="32" t="s">
        <v>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3" t="s">
        <v>4</v>
      </c>
      <c r="B7" s="35" t="s">
        <v>5</v>
      </c>
      <c r="C7" s="37" t="s">
        <v>6</v>
      </c>
      <c r="D7" s="38"/>
      <c r="E7" s="38"/>
      <c r="F7" s="39"/>
      <c r="G7" s="35" t="s">
        <v>7</v>
      </c>
      <c r="H7" s="35" t="s">
        <v>8</v>
      </c>
      <c r="I7" s="27" t="s">
        <v>9</v>
      </c>
      <c r="J7" s="27"/>
      <c r="K7" s="27"/>
      <c r="L7" s="3" t="s">
        <v>10</v>
      </c>
    </row>
    <row r="8" spans="1:13" ht="174.75" customHeight="1" x14ac:dyDescent="0.25">
      <c r="A8" s="34"/>
      <c r="B8" s="36"/>
      <c r="C8" s="4" t="s">
        <v>18</v>
      </c>
      <c r="D8" s="4" t="s">
        <v>19</v>
      </c>
      <c r="E8" s="4" t="s">
        <v>20</v>
      </c>
      <c r="F8" s="5"/>
      <c r="G8" s="40"/>
      <c r="H8" s="40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28" t="s">
        <v>17</v>
      </c>
      <c r="B11" s="29"/>
      <c r="C11" s="29"/>
      <c r="D11" s="29"/>
      <c r="E11" s="29"/>
      <c r="F11" s="29"/>
      <c r="G11" s="29"/>
      <c r="H11" s="29"/>
      <c r="I11" s="29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светильники</vt:lpstr>
      <vt:lpstr>строит.товары</vt:lpstr>
      <vt:lpstr>2022 год</vt:lpstr>
      <vt:lpstr>ТумбаВиктория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2022-05-06T11:56:13Z</cp:lastPrinted>
  <dcterms:created xsi:type="dcterms:W3CDTF">2016-07-11T11:53:48Z</dcterms:created>
  <dcterms:modified xsi:type="dcterms:W3CDTF">2024-05-29T10:01:37Z</dcterms:modified>
</cp:coreProperties>
</file>