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65" windowWidth="15120" windowHeight="7950"/>
  </bookViews>
  <sheets>
    <sheet name="Лист1" sheetId="1" r:id="rId1"/>
    <sheet name="Лист3" sheetId="3" r:id="rId2"/>
  </sheets>
  <definedNames>
    <definedName name="_GoBack" localSheetId="0">Лист1!#REF!</definedName>
    <definedName name="_xlnm.Print_Area" localSheetId="0">Лист1!$A$1:$N$11</definedName>
  </definedNames>
  <calcPr calcId="152511"/>
</workbook>
</file>

<file path=xl/calcChain.xml><?xml version="1.0" encoding="utf-8"?>
<calcChain xmlns="http://schemas.openxmlformats.org/spreadsheetml/2006/main">
  <c r="L4" i="1" l="1"/>
  <c r="M4" i="1" l="1"/>
  <c r="N4" i="1" s="1"/>
  <c r="N5" i="1" s="1"/>
  <c r="H4" i="1"/>
  <c r="K4" i="1" s="1"/>
  <c r="I4" i="1" l="1"/>
  <c r="J4" i="1" s="1"/>
</calcChain>
</file>

<file path=xl/sharedStrings.xml><?xml version="1.0" encoding="utf-8"?>
<sst xmlns="http://schemas.openxmlformats.org/spreadsheetml/2006/main" count="26" uniqueCount="26">
  <si>
    <t>Источники информации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</si>
  <si>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</si>
  <si>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</si>
  <si>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</si>
  <si>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</si>
  <si>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Заказчик:</t>
  </si>
  <si>
    <t xml:space="preserve">Средняя арифметическая цена за единицу &lt;ц&gt; </t>
  </si>
  <si>
    <t>Цена за единицу изм. минимальная (руб.)</t>
  </si>
  <si>
    <r>
      <rPr>
        <b/>
        <sz val="9"/>
        <color indexed="8"/>
        <rFont val="Times New Roman"/>
        <family val="1"/>
        <charset val="204"/>
      </rPr>
      <t>Расчет Н(М)ЦК по формуле</t>
    </r>
    <r>
      <rPr>
        <sz val="9"/>
        <color indexed="8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</si>
  <si>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№ п/п</t>
  </si>
  <si>
    <t>Итого:</t>
  </si>
  <si>
    <t>Н(М)ЦК, ЦКЕП, определяемая методом сопоставимых рыночных цен                 (анализа рынка)*</t>
  </si>
  <si>
    <t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</si>
  <si>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>Ед. изм.</t>
  </si>
  <si>
    <r>
      <t xml:space="preserve">Коэффициент вариации цен V (%) </t>
    </r>
    <r>
      <rPr>
        <i/>
        <sz val="9"/>
        <color indexed="8"/>
        <rFont val="Times New Roman"/>
        <family val="1"/>
        <charset val="204"/>
      </rPr>
      <t>(не должен превышать 33%)</t>
    </r>
  </si>
  <si>
    <t>Расчёт Н(М)ЦК  проверил:</t>
  </si>
  <si>
    <t xml:space="preserve">Кол-во 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</si>
  <si>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</si>
  <si>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Фирма 1         (вход. № 4           от 29.05.24г.)</t>
  </si>
  <si>
    <t>Фирма 2         (вход. № 5           от 29.05.24г.)</t>
  </si>
  <si>
    <t>Фирма 3         (вход. № 6           от 29.05.24г.)</t>
  </si>
  <si>
    <t>уп</t>
  </si>
  <si>
    <t>Международное непатентованное или химическое или группировочное наименование</t>
  </si>
  <si>
    <t>В результате проведённого расчёта Н(М)ЦК контракта составила: 66 456 рублей 00 копеек</t>
  </si>
  <si>
    <t>Шестьдесят шесть тысяч четыреста пятьдесят шесть рублей 00 копеек</t>
  </si>
  <si>
    <t>Иммуноглобулин человека антирезус Rho [D]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</si>
</sst>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9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/>
    <xf numFmtId="164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 applyAlignment="1"/>
    <xf numFmtId="0" fontId="10" fillId="2" borderId="1" xfId="0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4" fontId="4" fillId="0" borderId="0" xfId="0" applyNumberFormat="1" applyFo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3" fontId="12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center" vertical="center" wrapText="1"/>
    </xf>
    <xf numFmtId="3" fontId="7" fillId="2" borderId="9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2</xdr:row>
      <xdr:rowOff>1571625</xdr:rowOff>
    </xdr:from>
    <xdr:to>
      <xdr:col>10</xdr:col>
      <xdr:colOff>1211036</xdr:colOff>
      <xdr:row>2</xdr:row>
      <xdr:rowOff>1924050</xdr:rowOff>
    </xdr:to>
    <xdr:pic>
      <xdr:nvPicPr>
        <xdr:cNvPr id="146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65971" y="1966232"/>
          <a:ext cx="963386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2</xdr:row>
      <xdr:rowOff>1400175</xdr:rowOff>
    </xdr:from>
    <xdr:to>
      <xdr:col>10</xdr:col>
      <xdr:colOff>419100</xdr:colOff>
      <xdr:row>2</xdr:row>
      <xdr:rowOff>1628775</xdr:rowOff>
    </xdr:to>
    <xdr:pic>
      <xdr:nvPicPr>
        <xdr:cNvPr id="147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20563</xdr:colOff>
      <xdr:row>2</xdr:row>
      <xdr:rowOff>819452</xdr:rowOff>
    </xdr:from>
    <xdr:to>
      <xdr:col>9</xdr:col>
      <xdr:colOff>817941</xdr:colOff>
      <xdr:row>2</xdr:row>
      <xdr:rowOff>1171877</xdr:rowOff>
    </xdr:to>
    <xdr:pic>
      <xdr:nvPicPr>
        <xdr:cNvPr id="14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947730" y="1994202"/>
          <a:ext cx="797378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14817</xdr:colOff>
      <xdr:row>2</xdr:row>
      <xdr:rowOff>600529</xdr:rowOff>
    </xdr:from>
    <xdr:to>
      <xdr:col>8</xdr:col>
      <xdr:colOff>872067</xdr:colOff>
      <xdr:row>2</xdr:row>
      <xdr:rowOff>1038679</xdr:rowOff>
    </xdr:to>
    <xdr:pic>
      <xdr:nvPicPr>
        <xdr:cNvPr id="14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10650" y="1775279"/>
          <a:ext cx="857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2</xdr:row>
      <xdr:rowOff>1400175</xdr:rowOff>
    </xdr:from>
    <xdr:to>
      <xdr:col>10</xdr:col>
      <xdr:colOff>419100</xdr:colOff>
      <xdr:row>2</xdr:row>
      <xdr:rowOff>1628775</xdr:rowOff>
    </xdr:to>
    <xdr:pic>
      <xdr:nvPicPr>
        <xdr:cNvPr id="147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zoomScale="90" zoomScaleNormal="90" workbookViewId="0">
      <selection activeCell="A9" sqref="A9:N9"/>
    </sheetView>
  </sheetViews>
  <sheetFormatPr defaultRowHeight="15" x14ac:dyDescent="0.25"/>
  <cols>
    <col min="1" max="1" width="5.140625" customWidth="1"/>
    <col min="2" max="2" width="59.42578125" style="3" customWidth="1"/>
    <col min="3" max="3" width="9.140625" style="3" customWidth="1"/>
    <col min="4" max="4" width="9.140625" style="6" customWidth="1"/>
    <col min="5" max="5" width="12.140625" style="3" customWidth="1"/>
    <col min="6" max="6" width="12.28515625" style="3" customWidth="1"/>
    <col min="7" max="7" width="12.7109375" style="3" customWidth="1"/>
    <col min="8" max="8" width="16.42578125" customWidth="1"/>
    <col min="9" max="9" width="14" customWidth="1"/>
    <col min="10" max="10" width="14.85546875" customWidth="1"/>
    <col min="11" max="11" width="22.28515625" customWidth="1"/>
    <col min="12" max="12" width="15.140625" customWidth="1"/>
    <col min="13" max="13" width="16" customWidth="1"/>
    <col min="14" max="14" width="13.7109375" customWidth="1"/>
    <col min="15" max="15" width="13.5703125" customWidth="1"/>
  </cols>
  <sheetData>
    <row r="1" spans="1:14" ht="57.75" customHeight="1" x14ac:dyDescent="0.25">
      <c r="A1" s="26" t="s">
        <v>12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35.25" customHeight="1" x14ac:dyDescent="0.25">
      <c r="A2" s="27" t="s">
        <v>9</v>
      </c>
      <c r="B2" s="28" t="s">
        <v>22</v>
      </c>
      <c r="C2" s="28" t="s">
        <v>13</v>
      </c>
      <c r="D2" s="30" t="s">
        <v>16</v>
      </c>
      <c r="E2" s="32" t="s">
        <v>0</v>
      </c>
      <c r="F2" s="33"/>
      <c r="G2" s="34"/>
      <c r="H2" s="35" t="s">
        <v>1</v>
      </c>
      <c r="I2" s="35"/>
      <c r="J2" s="35"/>
      <c r="K2" s="27" t="s">
        <v>11</v>
      </c>
      <c r="L2" s="27"/>
      <c r="M2" s="27"/>
      <c r="N2" s="27"/>
    </row>
    <row r="3" spans="1:14" ht="156.75" customHeight="1" x14ac:dyDescent="0.25">
      <c r="A3" s="28"/>
      <c r="B3" s="29"/>
      <c r="C3" s="29"/>
      <c r="D3" s="31"/>
      <c r="E3" s="17" t="s">
        <v>18</v>
      </c>
      <c r="F3" s="20" t="s">
        <v>19</v>
      </c>
      <c r="G3" s="20" t="s">
        <v>20</v>
      </c>
      <c r="H3" s="16" t="s">
        <v>6</v>
      </c>
      <c r="I3" s="8" t="s">
        <v>2</v>
      </c>
      <c r="J3" s="8" t="s">
        <v>14</v>
      </c>
      <c r="K3" s="9" t="s">
        <v>8</v>
      </c>
      <c r="L3" s="5" t="s">
        <v>7</v>
      </c>
      <c r="M3" s="5" t="s">
        <v>3</v>
      </c>
      <c r="N3" s="5" t="s">
        <v>4</v>
      </c>
    </row>
    <row r="4" spans="1:14" s="14" customFormat="1" ht="23.25" customHeight="1" x14ac:dyDescent="0.25">
      <c r="A4" s="7">
        <v>1</v>
      </c>
      <c r="B4" s="21" t="s">
        <v>25</v>
      </c>
      <c r="C4" s="10" t="s">
        <v>21</v>
      </c>
      <c r="D4" s="19">
        <v>15</v>
      </c>
      <c r="E4" s="11">
        <v>5300</v>
      </c>
      <c r="F4" s="11">
        <v>6650</v>
      </c>
      <c r="G4" s="11">
        <v>9718</v>
      </c>
      <c r="H4" s="13">
        <f t="shared" ref="H4" si="0">AVERAGEA(E4:G4)</f>
        <v>7222.666666666667</v>
      </c>
      <c r="I4" s="12">
        <f t="shared" ref="I4" si="1">SQRT(((SUM((POWER(G4-H4,2)),(POWER(F4-H4,2)),(POWER(E4-H4,2)))/(COLUMNS(E4:G4)-1))))</f>
        <v>2263.9879269407188</v>
      </c>
      <c r="J4" s="22">
        <f t="shared" ref="J4" si="2">ROUND(I4/H4*100,2)</f>
        <v>31.35</v>
      </c>
      <c r="K4" s="2">
        <f t="shared" ref="K4" si="3">D4*H4</f>
        <v>108340</v>
      </c>
      <c r="L4" s="2">
        <f>E4</f>
        <v>5300</v>
      </c>
      <c r="M4" s="2">
        <f t="shared" ref="M4" si="4">L4</f>
        <v>5300</v>
      </c>
      <c r="N4" s="2">
        <f t="shared" ref="N4" si="5">M4*D4</f>
        <v>79500</v>
      </c>
    </row>
    <row r="5" spans="1:14" x14ac:dyDescent="0.25">
      <c r="A5" s="23" t="s">
        <v>10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5"/>
      <c r="N5" s="2">
        <f>SUM(N4:N4)</f>
        <v>79500</v>
      </c>
    </row>
    <row r="6" spans="1:14" ht="15.75" x14ac:dyDescent="0.25">
      <c r="A6" s="36" t="s">
        <v>23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</row>
    <row r="7" spans="1:14" ht="15.75" x14ac:dyDescent="0.25">
      <c r="A7" s="39" t="s">
        <v>24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</row>
    <row r="8" spans="1:14" x14ac:dyDescent="0.25">
      <c r="C8" s="1"/>
      <c r="D8" s="38"/>
      <c r="E8" s="38"/>
      <c r="F8" s="18"/>
      <c r="G8" s="4"/>
      <c r="H8" s="1"/>
      <c r="I8" s="1"/>
      <c r="J8" s="1"/>
      <c r="K8" s="1"/>
      <c r="L8" s="1"/>
      <c r="M8" s="1"/>
      <c r="N8" s="15"/>
    </row>
    <row r="9" spans="1:14" ht="198" customHeight="1" x14ac:dyDescent="0.25">
      <c r="A9" s="40" t="s">
        <v>17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</row>
    <row r="10" spans="1:14" ht="15.75" x14ac:dyDescent="0.25">
      <c r="A10" s="37" t="s">
        <v>15</v>
      </c>
      <c r="B10" s="37"/>
    </row>
    <row r="11" spans="1:14" ht="15.75" x14ac:dyDescent="0.25">
      <c r="A11" s="37" t="s">
        <v>5</v>
      </c>
      <c r="B11" s="37"/>
    </row>
  </sheetData>
  <mergeCells count="15">
    <mergeCell ref="A6:N6"/>
    <mergeCell ref="A10:B10"/>
    <mergeCell ref="A11:B11"/>
    <mergeCell ref="D8:E8"/>
    <mergeCell ref="A7:N7"/>
    <mergeCell ref="A9:N9"/>
    <mergeCell ref="A5:M5"/>
    <mergeCell ref="A1:N1"/>
    <mergeCell ref="A2:A3"/>
    <mergeCell ref="B2:B3"/>
    <mergeCell ref="C2:C3"/>
    <mergeCell ref="D2:D3"/>
    <mergeCell ref="E2:G2"/>
    <mergeCell ref="H2:J2"/>
    <mergeCell ref="K2:N2"/>
  </mergeCells>
  <pageMargins left="0.19685039370078741" right="0.19685039370078741" top="0.74803149606299213" bottom="0.74803149606299213" header="0.31496062992125984" footer="0.31496062992125984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2024-05-29T13:45:38Z</dcterms:modified>
</cp:coreProperties>
</file>