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E:\настя\Аукционы 2024\Гранитный отсев\"/>
    </mc:Choice>
  </mc:AlternateContent>
  <bookViews>
    <workbookView xWindow="0" yWindow="0" windowWidth="28800" windowHeight="1239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Лист1!$A$6:$H$8</definedName>
    <definedName name="_xlnm.Print_Area" localSheetId="0">Лист1!$A$1:$K$8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I8" i="1" l="1"/>
  <c r="H8" i="1"/>
  <c r="K9" i="1" s="1"/>
  <c r="J8" i="1" l="1"/>
</calcChain>
</file>

<file path=xl/sharedStrings.xml><?xml version="1.0" encoding="utf-8"?>
<sst xmlns="http://schemas.openxmlformats.org/spreadsheetml/2006/main" count="20" uniqueCount="20">
  <si>
    <t>№ п/п</t>
  </si>
  <si>
    <t>Наименование</t>
  </si>
  <si>
    <t>Сред.квадр.откл. σ=</t>
  </si>
  <si>
    <t>Коэфф вариации V=</t>
  </si>
  <si>
    <t>Ед.изм.</t>
  </si>
  <si>
    <t>Кол-во</t>
  </si>
  <si>
    <t xml:space="preserve">НМЦК (руб.)                   </t>
  </si>
  <si>
    <t>Средн. арифм., руб</t>
  </si>
  <si>
    <t>ОКПД/ ККН</t>
  </si>
  <si>
    <t>м3</t>
  </si>
  <si>
    <t>Гранитный отсев</t>
  </si>
  <si>
    <t>08.12.12.140/ККН отсутствует</t>
  </si>
  <si>
    <t>ИТОГО НМЦК</t>
  </si>
  <si>
    <t>Предельная цена</t>
  </si>
  <si>
    <t>РАСЧЕТ И ОБОСНОВАНИЕ НАЧАЛЬНОЙ (МАКСИМАЛЬНОЙ) ЦЕНЫ КОНТРАКТА</t>
  </si>
  <si>
    <t xml:space="preserve"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метода сопоставимых рыночных цен (анализа рынка).
В расчете использовались данные, предоставленные Поставщиками по предмету закупки. 
</t>
  </si>
  <si>
    <t xml:space="preserve">Валюта, используемая для формирования цены контракта и расчетов с поставщиками (исполнителями, подрядчиками), - рубль Российской Федерации.          
</t>
  </si>
  <si>
    <t>Цена единицы, указанная в источнике №1, руб. Вх.№ 161 от 24.05.24</t>
  </si>
  <si>
    <t>Цена единицы, указанная в источнике №2, руб. Вх. № 160 от 24.05.24</t>
  </si>
  <si>
    <t>Цена единицы, указанная в источнике №3, руб. Вх. № 159 от 24.05.24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</si>
</sst>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₽&quot;_-;\-* #,##0.00\ &quot;₽&quot;_-;_-* &quot;-&quot;??\ &quot;₽&quot;_-;_-@_-"/>
    <numFmt numFmtId="164" formatCode="#,##0.00_р_.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333333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EBF1D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DEADA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2" fillId="0" borderId="0">
      <alignment vertical="top"/>
    </xf>
  </cellStyleXfs>
  <cellXfs count="43">
    <xf numFmtId="0" fontId="0" fillId="0" borderId="0" xfId="0"/>
    <xf numFmtId="0" fontId="3" fillId="0" borderId="0" xfId="0" applyFont="1"/>
    <xf numFmtId="0" fontId="3" fillId="2" borderId="0" xfId="0" applyFont="1" applyFill="1"/>
    <xf numFmtId="4" fontId="9" fillId="3" borderId="1" xfId="4" applyNumberFormat="1" applyFont="1" applyFill="1" applyBorder="1" applyAlignment="1">
      <alignment horizontal="center" vertical="center" wrapText="1"/>
    </xf>
    <xf numFmtId="4" fontId="8" fillId="3" borderId="1" xfId="4" applyNumberFormat="1" applyFont="1" applyFill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/>
    </xf>
    <xf numFmtId="0" fontId="3" fillId="3" borderId="0" xfId="0" applyFont="1" applyFill="1"/>
    <xf numFmtId="0" fontId="13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4" fontId="13" fillId="0" borderId="1" xfId="1" applyNumberFormat="1" applyFont="1" applyBorder="1" applyAlignment="1">
      <alignment horizontal="center" vertical="center"/>
    </xf>
    <xf numFmtId="164" fontId="8" fillId="6" borderId="5" xfId="4" applyNumberFormat="1" applyFont="1" applyFill="1" applyBorder="1" applyAlignment="1">
      <alignment horizontal="center" vertical="center" wrapText="1"/>
    </xf>
    <xf numFmtId="0" fontId="8" fillId="4" borderId="12" xfId="4" applyNumberFormat="1" applyFont="1" applyFill="1" applyBorder="1" applyAlignment="1">
      <alignment horizontal="center" vertical="center" wrapText="1"/>
    </xf>
    <xf numFmtId="164" fontId="8" fillId="6" borderId="11" xfId="4" applyNumberFormat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wrapText="1"/>
    </xf>
    <xf numFmtId="0" fontId="5" fillId="0" borderId="8" xfId="0" applyFont="1" applyBorder="1"/>
    <xf numFmtId="0" fontId="4" fillId="0" borderId="9" xfId="0" applyFont="1" applyBorder="1"/>
    <xf numFmtId="0" fontId="5" fillId="0" borderId="9" xfId="0" applyFont="1" applyBorder="1"/>
    <xf numFmtId="4" fontId="4" fillId="0" borderId="10" xfId="0" applyNumberFormat="1" applyFont="1" applyBorder="1"/>
    <xf numFmtId="4" fontId="4" fillId="0" borderId="0" xfId="0" applyNumberFormat="1" applyFont="1" applyBorder="1"/>
    <xf numFmtId="0" fontId="5" fillId="0" borderId="0" xfId="0" applyFont="1"/>
    <xf numFmtId="0" fontId="10" fillId="4" borderId="4" xfId="4" applyNumberFormat="1" applyFont="1" applyFill="1" applyBorder="1" applyAlignment="1">
      <alignment horizontal="center" vertical="center" wrapText="1"/>
    </xf>
    <xf numFmtId="0" fontId="10" fillId="4" borderId="5" xfId="4" applyNumberFormat="1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8" fillId="6" borderId="4" xfId="4" applyNumberFormat="1" applyFont="1" applyFill="1" applyBorder="1" applyAlignment="1">
      <alignment horizontal="center" vertical="center" wrapText="1"/>
    </xf>
    <xf numFmtId="0" fontId="8" fillId="6" borderId="5" xfId="4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4" fontId="8" fillId="6" borderId="4" xfId="4" applyNumberFormat="1" applyFont="1" applyFill="1" applyBorder="1" applyAlignment="1">
      <alignment horizontal="center" vertical="center" wrapText="1"/>
    </xf>
    <xf numFmtId="164" fontId="8" fillId="6" borderId="5" xfId="4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8" fillId="4" borderId="6" xfId="4" applyNumberFormat="1" applyFont="1" applyFill="1" applyBorder="1" applyAlignment="1">
      <alignment horizontal="center" vertical="center" wrapText="1"/>
    </xf>
    <xf numFmtId="0" fontId="8" fillId="4" borderId="2" xfId="4" applyNumberFormat="1" applyFont="1" applyFill="1" applyBorder="1" applyAlignment="1">
      <alignment horizontal="center" vertical="center" wrapText="1"/>
    </xf>
    <xf numFmtId="0" fontId="8" fillId="4" borderId="7" xfId="4" applyNumberFormat="1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2" fontId="6" fillId="5" borderId="4" xfId="0" applyNumberFormat="1" applyFont="1" applyFill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center" vertical="center" wrapText="1"/>
    </xf>
  </cellXfs>
  <cellStyles count="6">
    <cellStyle name="_ET_STYLE_NoName_-02_" xfId="5"/>
    <cellStyle name="Денежный" xfId="1" builtinId="4"/>
    <cellStyle name="Денежный 2" xfId="3"/>
    <cellStyle name="Обычный" xfId="0" builtinId="0"/>
    <cellStyle name="Обычный 2" xfId="2"/>
    <cellStyle name="Пояснение" xfId="4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212765</xdr:colOff>
      <xdr:row>6</xdr:row>
      <xdr:rowOff>691489</xdr:rowOff>
    </xdr:from>
    <xdr:ext cx="827976" cy="601189"/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63694" y="15251132"/>
          <a:ext cx="827976" cy="601189"/>
        </a:xfrm>
        <a:prstGeom prst="rect">
          <a:avLst/>
        </a:prstGeom>
      </xdr:spPr>
    </xdr:pic>
    <xdr:clientData/>
  </xdr:oneCellAnchor>
  <xdr:oneCellAnchor>
    <xdr:from>
      <xdr:col>9</xdr:col>
      <xdr:colOff>95250</xdr:colOff>
      <xdr:row>6</xdr:row>
      <xdr:rowOff>775607</xdr:rowOff>
    </xdr:from>
    <xdr:ext cx="762000" cy="552175"/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00" y="15335250"/>
          <a:ext cx="762000" cy="552175"/>
        </a:xfrm>
        <a:prstGeom prst="rect">
          <a:avLst/>
        </a:prstGeom>
      </xdr:spPr>
    </xdr:pic>
    <xdr:clientData/>
  </xdr:oneCellAnchor>
  <xdr:oneCellAnchor>
    <xdr:from>
      <xdr:col>10</xdr:col>
      <xdr:colOff>95251</xdr:colOff>
      <xdr:row>6</xdr:row>
      <xdr:rowOff>716443</xdr:rowOff>
    </xdr:from>
    <xdr:ext cx="1755322" cy="504364"/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09715" y="3192943"/>
          <a:ext cx="1755322" cy="50436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53;&#1086;&#1074;&#1099;&#1081;%20&#1056;&#1077;&#1075;&#1083;&#1072;&#1084;&#1077;&#1085;&#1090;%20&#1080;%20&#1084;&#1077;&#1090;&#1086;&#1076;&#1080;&#1095;&#1082;&#1072;\&#1047;&#1072;&#1082;&#1091;&#1087;&#1082;&#1072;%20&#1082;&#1086;&#1085;&#1082;&#1091;&#1088;&#1077;&#1085;&#1090;&#1085;&#1099;&#1084;&#1080;%20&#1089;&#1087;&#1086;&#1089;&#1086;&#1073;&#1072;&#1084;&#1080;%2044-&#1060;&#1047;%20(&#1072;&#1091;&#1082;&#1094;&#1080;&#1086;&#1085;)\&#1055;&#1088;&#1080;&#1083;&#1086;&#1078;&#1077;&#1085;&#1080;&#1077;%20&#8470;3%20&#1056;&#1072;&#1089;&#1095;&#1077;&#1090;%20&#1053;&#1052;&#1062;&#105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НМЦК"/>
    </sheetNames>
    <sheetDataSet>
      <sheetData sheetId="0">
        <row r="16">
          <cell r="A16" t="str">
            <v xml:space="preserve">                         Расчет начальной (максимальной) цены контракта методом сопоставимых рыночных цен (анализа рынка)                                                                                                                                                                                         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F10"/>
  <sheetViews>
    <sheetView tabSelected="1" zoomScale="70" zoomScaleNormal="70" zoomScaleSheetLayoutView="70" workbookViewId="0">
      <selection activeCell="S9" sqref="S9"/>
    </sheetView>
  </sheetViews>
  <sheetFormatPr defaultColWidth="9.140625" defaultRowHeight="18.75" x14ac:dyDescent="0.3"/>
  <cols>
    <col min="1" max="1" width="9.140625" style="1"/>
    <col min="2" max="2" width="27.5703125" style="1" customWidth="1"/>
    <col min="3" max="3" width="10.28515625" style="1" customWidth="1"/>
    <col min="4" max="4" width="10.5703125" style="1" customWidth="1"/>
    <col min="5" max="5" width="25.42578125" style="1" customWidth="1"/>
    <col min="6" max="6" width="24.7109375" style="1" customWidth="1"/>
    <col min="7" max="7" width="23" style="1" customWidth="1"/>
    <col min="8" max="8" width="19.42578125" style="1" customWidth="1"/>
    <col min="9" max="9" width="17.7109375" style="1" customWidth="1"/>
    <col min="10" max="10" width="14.140625" style="1" customWidth="1"/>
    <col min="11" max="11" width="30.42578125" style="1" customWidth="1"/>
    <col min="12" max="12" width="19" style="1" customWidth="1"/>
    <col min="13" max="13" width="27.140625" style="1" customWidth="1"/>
    <col min="14" max="16384" width="9.140625" style="1"/>
  </cols>
  <sheetData>
    <row r="1" spans="1:110" ht="36.75" customHeight="1" x14ac:dyDescent="0.3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10" ht="36.75" customHeight="1" x14ac:dyDescent="0.3">
      <c r="A2" s="28" t="s">
        <v>14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10" ht="99" customHeight="1" x14ac:dyDescent="0.3">
      <c r="A3" s="29" t="s">
        <v>15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10" ht="39" customHeight="1" x14ac:dyDescent="0.3">
      <c r="A4" s="35" t="s">
        <v>16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10" ht="36.75" customHeight="1" x14ac:dyDescent="0.3">
      <c r="A5" s="36" t="str">
        <f>[1]РНМЦК!$A$16</f>
        <v xml:space="preserve">                         Расчет начальной (максимальной) цены контракта методом сопоставимых рыночных цен (анализа рынка)                                                                                                                                                                                         </v>
      </c>
      <c r="B5" s="37"/>
      <c r="C5" s="37"/>
      <c r="D5" s="37"/>
      <c r="E5" s="37"/>
      <c r="F5" s="37"/>
      <c r="G5" s="37"/>
      <c r="H5" s="37"/>
      <c r="I5" s="37"/>
      <c r="J5" s="37"/>
      <c r="K5" s="38"/>
      <c r="L5" s="11"/>
      <c r="M5" s="30" t="s">
        <v>8</v>
      </c>
    </row>
    <row r="6" spans="1:110" ht="28.5" customHeight="1" x14ac:dyDescent="0.3">
      <c r="A6" s="25" t="s">
        <v>0</v>
      </c>
      <c r="B6" s="21" t="s">
        <v>1</v>
      </c>
      <c r="C6" s="23" t="s">
        <v>4</v>
      </c>
      <c r="D6" s="23" t="s">
        <v>5</v>
      </c>
      <c r="E6" s="39" t="s">
        <v>17</v>
      </c>
      <c r="F6" s="39" t="s">
        <v>18</v>
      </c>
      <c r="G6" s="41" t="s">
        <v>19</v>
      </c>
      <c r="H6" s="33" t="s">
        <v>7</v>
      </c>
      <c r="I6" s="25" t="s">
        <v>2</v>
      </c>
      <c r="J6" s="25" t="s">
        <v>3</v>
      </c>
      <c r="K6" s="33" t="s">
        <v>6</v>
      </c>
      <c r="L6" s="12"/>
      <c r="M6" s="31"/>
    </row>
    <row r="7" spans="1:110" s="2" customFormat="1" ht="110.25" customHeight="1" x14ac:dyDescent="0.3">
      <c r="A7" s="26"/>
      <c r="B7" s="22"/>
      <c r="C7" s="24"/>
      <c r="D7" s="24"/>
      <c r="E7" s="40"/>
      <c r="F7" s="40"/>
      <c r="G7" s="42"/>
      <c r="H7" s="34"/>
      <c r="I7" s="26"/>
      <c r="J7" s="26"/>
      <c r="K7" s="34"/>
      <c r="L7" s="10" t="s">
        <v>13</v>
      </c>
      <c r="M7" s="32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</row>
    <row r="8" spans="1:110" ht="42" customHeight="1" thickBot="1" x14ac:dyDescent="0.35">
      <c r="A8" s="7">
        <v>2</v>
      </c>
      <c r="B8" s="13" t="s">
        <v>10</v>
      </c>
      <c r="C8" s="7" t="s">
        <v>9</v>
      </c>
      <c r="D8" s="8">
        <v>70</v>
      </c>
      <c r="E8" s="5">
        <v>650</v>
      </c>
      <c r="F8" s="5">
        <v>800</v>
      </c>
      <c r="G8" s="5">
        <v>700</v>
      </c>
      <c r="H8" s="9">
        <f t="shared" ref="H8" si="0">AVERAGE(E8:G8)</f>
        <v>716.66666666666663</v>
      </c>
      <c r="I8" s="3">
        <f t="shared" ref="I8" si="1">STDEV(E8,F8,G8)</f>
        <v>76.376261582597337</v>
      </c>
      <c r="J8" s="3">
        <f t="shared" ref="J8" si="2">I8/H8*100</f>
        <v>10.65715277896707</v>
      </c>
      <c r="K8" s="4">
        <v>50166.9</v>
      </c>
      <c r="L8" s="4">
        <v>0</v>
      </c>
      <c r="M8" s="14" t="s">
        <v>11</v>
      </c>
    </row>
    <row r="9" spans="1:110" ht="31.5" customHeight="1" thickBot="1" x14ac:dyDescent="0.35">
      <c r="A9" s="15"/>
      <c r="B9" s="16" t="s">
        <v>12</v>
      </c>
      <c r="C9" s="17"/>
      <c r="D9" s="17"/>
      <c r="E9" s="17"/>
      <c r="F9" s="17"/>
      <c r="G9" s="17"/>
      <c r="H9" s="17"/>
      <c r="I9" s="17"/>
      <c r="J9" s="17"/>
      <c r="K9" s="18">
        <f>SUM(K8:K8)</f>
        <v>50166.9</v>
      </c>
      <c r="L9" s="19"/>
      <c r="M9" s="20"/>
    </row>
    <row r="10" spans="1:110" x14ac:dyDescent="0.3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</row>
  </sheetData>
  <autoFilter ref="A6:H8"/>
  <mergeCells count="17">
    <mergeCell ref="F6:F7"/>
    <mergeCell ref="G6:G7"/>
    <mergeCell ref="B6:B7"/>
    <mergeCell ref="C6:C7"/>
    <mergeCell ref="I6:I7"/>
    <mergeCell ref="A1:M1"/>
    <mergeCell ref="A2:M2"/>
    <mergeCell ref="A3:M3"/>
    <mergeCell ref="M5:M7"/>
    <mergeCell ref="J6:J7"/>
    <mergeCell ref="K6:K7"/>
    <mergeCell ref="H6:H7"/>
    <mergeCell ref="A4:M4"/>
    <mergeCell ref="D6:D7"/>
    <mergeCell ref="A6:A7"/>
    <mergeCell ref="A5:K5"/>
    <mergeCell ref="E6:E7"/>
  </mergeCells>
  <pageMargins left="0.25" right="0.25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Соболя</dc:creator>
  <cp:lastModifiedBy>user</cp:lastModifiedBy>
  <cp:lastPrinted>2024-05-24T11:00:19Z</cp:lastPrinted>
  <dcterms:created xsi:type="dcterms:W3CDTF">2015-12-30T08:54:04Z</dcterms:created>
  <dcterms:modified xsi:type="dcterms:W3CDTF">2024-05-24T11:02:03Z</dcterms:modified>
</cp:coreProperties>
</file>