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ДМШ ГЛАЗУНОВА\ЭЛЕКТРОННЫЙ МАГАЗИН\ТО АПС\"/>
    </mc:Choice>
  </mc:AlternateContent>
  <xr:revisionPtr revIDLastSave="0" documentId="13_ncr:1_{FFBBB810-AAD8-49AE-A917-F0E668DCE64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3" i="1" l="1"/>
  <c r="N13" i="1" s="1"/>
  <c r="O13" i="1" s="1"/>
  <c r="P13" i="1" s="1"/>
  <c r="J13" i="1"/>
  <c r="K13" i="1" s="1"/>
  <c r="L13" i="1" s="1"/>
</calcChain>
</file>

<file path=xl/sharedStrings.xml><?xml version="1.0" encoding="utf-8"?>
<sst xmlns="http://schemas.openxmlformats.org/spreadsheetml/2006/main" count="34" uniqueCount="33">
  <si>
    <t xml:space="preserve">Обоснование начальной (максимальной) цены контракта                        </t>
  </si>
  <si>
    <t xml:space="preserve">      Начальная (максимальная) цена контракта сформирована заказчиком в соответствии со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раздела III 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«подрядчиком, исполнителем), утвержденного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</t>
  </si>
  <si>
    <t xml:space="preserve">Основные характеристики объекта закупки   </t>
  </si>
  <si>
    <t xml:space="preserve">Используемый метод определения НМЦК с обоснованием:   </t>
  </si>
  <si>
    <t xml:space="preserve">Метод сопоставимых рыночных цен (анализа рынка). В соответствии с ч.6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метод сопоставимых рыночных цен (анализа рынка) является приоритетным для определения и обоснования начальной (максимальной) цены контракта                                                                                   </t>
  </si>
  <si>
    <t xml:space="preserve">НМЦК </t>
  </si>
  <si>
    <t xml:space="preserve">Расчет начальной (максимальной) цены контракта  методом сопоставимых рыночных цен (анализа рынка)                     </t>
  </si>
  <si>
    <t>№</t>
  </si>
  <si>
    <t xml:space="preserve">Наименование 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</si>
  <si>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</si>
  <si>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</si>
  <si>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</si>
  <si>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</t>
  </si>
  <si>
    <t>НМЦК, определенная методом сопоставимых рыночных цен (анализа рынка)</t>
  </si>
  <si>
    <t xml:space="preserve">Коммерческое предложение №1 </t>
  </si>
  <si>
    <t>Коммерческое предложение №2</t>
  </si>
  <si>
    <t xml:space="preserve">Коммерческое предложение №3 </t>
  </si>
  <si>
    <t>Средняя арифметическая цена за единицу  &lt;ц&gt;</t>
  </si>
  <si>
    <t>Среднее квадратичное отклонение</t>
  </si>
  <si>
    <t xml:space="preserve">коэффициент вариации цен V (%)   </t>
  </si>
  <si>
    <t>Расчет НМЦК по формуле</t>
  </si>
  <si>
    <t>Цена за единицу изм. (руб.)</t>
  </si>
  <si>
    <t>Цена за единицу изм. с округлением (руб.)</t>
  </si>
  <si>
    <t>НМЦК с учетом округления цены за единицу (руб.)</t>
  </si>
  <si>
    <t>Обслуживание пожарного водопровода</t>
  </si>
  <si>
    <t>усл.</t>
  </si>
  <si>
    <t>ИТОГО</t>
  </si>
  <si>
    <t>Заказчиком были направлены запросы о предоставлении ценовой информации 5 (пяти) поставщикам, обладающим опытом поставок соответствующих услуг (работ, товаров),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</si>
  <si>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Дата подготовки обоснования НМЦК:11.06.2024            </t>
  </si>
  <si>
    <t xml:space="preserve">  Контрактный управляющий   ______________ Никитин А.В.                         </t>
  </si>
  <si>
    <t>Техническое обслуживание и планово-предупредительный ремонт системы
автоматической пожарной сигнализации</t>
  </si>
  <si>
    <t>(пятьдесят три тысячи пятьсот рублей 00 копеек)</t>
  </si>
  <si>
    <r>
      <t xml:space="preserve">Ответы на запросы получены от 3(трех) поставщиков (подрядчиков, исполнителей.  В целях соблюдения статьи 34 Бюджетного кодекса, Заказчиком принято решение при расчете цены контракта использовать минимальное ценовое предложение – </t>
    </r>
    <r>
      <rPr>
        <b/>
        <sz val="10"/>
        <color theme="1"/>
        <rFont val="Times New Roman"/>
        <family val="1"/>
        <charset val="204"/>
      </rPr>
      <t>НМЦК= 51700,00 рублей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</si>
</sst>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7"/>
      <color indexed="8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8" xfId="0" applyBorder="1"/>
    <xf numFmtId="4" fontId="2" fillId="0" borderId="8" xfId="0" applyNumberFormat="1" applyFont="1" applyBorder="1" applyAlignment="1">
      <alignment vertical="top"/>
    </xf>
    <xf numFmtId="0" fontId="2" fillId="0" borderId="8" xfId="0" applyFont="1" applyBorder="1" applyAlignment="1">
      <alignment vertical="top" wrapText="1"/>
    </xf>
    <xf numFmtId="4" fontId="2" fillId="0" borderId="8" xfId="0" applyNumberFormat="1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164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4" fontId="4" fillId="0" borderId="15" xfId="0" applyNumberFormat="1" applyFont="1" applyBorder="1" applyAlignment="1">
      <alignment horizontal="center" vertical="center" wrapText="1"/>
    </xf>
    <xf numFmtId="165" fontId="4" fillId="0" borderId="15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2" xfId="0" applyFont="1" applyBorder="1" applyAlignment="1">
      <alignment vertical="top"/>
    </xf>
    <xf numFmtId="0" fontId="1" fillId="0" borderId="13" xfId="0" applyFont="1" applyBorder="1" applyAlignment="1">
      <alignment vertical="top"/>
    </xf>
    <xf numFmtId="0" fontId="1" fillId="0" borderId="11" xfId="0" applyFont="1" applyBorder="1" applyAlignment="1">
      <alignment vertical="top"/>
    </xf>
    <xf numFmtId="0" fontId="2" fillId="0" borderId="10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2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1419226</xdr:colOff>
      <xdr:row>17</xdr:row>
      <xdr:rowOff>250644</xdr:rowOff>
    </xdr:from>
    <xdr:to>
      <xdr:col>3</xdr:col>
      <xdr:colOff>2028825</xdr:colOff>
      <xdr:row>18</xdr:row>
      <xdr:rowOff>139609</xdr:rowOff>
    </xdr:to>
    <xdr:pic>
      <xdr:nvPicPr>
        <xdr:cNvPr id="1034" name="Picture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09901" y="8861244"/>
          <a:ext cx="609599" cy="574765"/>
        </a:xfrm>
        <a:prstGeom prst="rect">
          <a:avLst/>
        </a:prstGeom>
        <a:noFill/>
      </xdr:spPr>
    </xdr:pic>
    <xdr:clientData/>
  </xdr:twoCellAnchor>
  <xdr:twoCellAnchor>
    <xdr:from>
      <xdr:col>9</xdr:col>
      <xdr:colOff>9524</xdr:colOff>
      <xdr:row>11</xdr:row>
      <xdr:rowOff>180975</xdr:rowOff>
    </xdr:from>
    <xdr:to>
      <xdr:col>9</xdr:col>
      <xdr:colOff>523875</xdr:colOff>
      <xdr:row>11</xdr:row>
      <xdr:rowOff>528705</xdr:rowOff>
    </xdr:to>
    <xdr:pic>
      <xdr:nvPicPr>
        <xdr:cNvPr id="1030" name="Рисунок 10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bright="-40000" contrast="-40000"/>
        </a:blip>
        <a:srcRect/>
        <a:stretch>
          <a:fillRect/>
        </a:stretch>
      </xdr:blipFill>
      <xdr:spPr bwMode="auto">
        <a:xfrm>
          <a:off x="6543674" y="4972050"/>
          <a:ext cx="514351" cy="34773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314325</xdr:colOff>
      <xdr:row>10</xdr:row>
      <xdr:rowOff>809625</xdr:rowOff>
    </xdr:from>
    <xdr:to>
      <xdr:col>10</xdr:col>
      <xdr:colOff>476250</xdr:colOff>
      <xdr:row>11</xdr:row>
      <xdr:rowOff>219075</xdr:rowOff>
    </xdr:to>
    <xdr:pic>
      <xdr:nvPicPr>
        <xdr:cNvPr id="1029" name="Рисунок 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458075" y="4781550"/>
          <a:ext cx="161925" cy="22860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9525</xdr:colOff>
      <xdr:row>11</xdr:row>
      <xdr:rowOff>114300</xdr:rowOff>
    </xdr:from>
    <xdr:to>
      <xdr:col>11</xdr:col>
      <xdr:colOff>581025</xdr:colOff>
      <xdr:row>11</xdr:row>
      <xdr:rowOff>333375</xdr:rowOff>
    </xdr:to>
    <xdr:pic>
      <xdr:nvPicPr>
        <xdr:cNvPr id="1027" name="Рисунок 9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bright="-40000" contrast="-40000"/>
        </a:blip>
        <a:srcRect/>
        <a:stretch>
          <a:fillRect/>
        </a:stretch>
      </xdr:blipFill>
      <xdr:spPr bwMode="auto">
        <a:xfrm>
          <a:off x="5495925" y="4019550"/>
          <a:ext cx="571500" cy="2190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28575</xdr:colOff>
      <xdr:row>11</xdr:row>
      <xdr:rowOff>257175</xdr:rowOff>
    </xdr:from>
    <xdr:to>
      <xdr:col>10</xdr:col>
      <xdr:colOff>867778</xdr:colOff>
      <xdr:row>11</xdr:row>
      <xdr:rowOff>552450</xdr:rowOff>
    </xdr:to>
    <xdr:pic>
      <xdr:nvPicPr>
        <xdr:cNvPr id="1028" name="Рисунок 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lum bright="-40000" contrast="-40000"/>
        </a:blip>
        <a:srcRect/>
        <a:stretch>
          <a:fillRect/>
        </a:stretch>
      </xdr:blipFill>
      <xdr:spPr bwMode="auto">
        <a:xfrm>
          <a:off x="7172325" y="5048250"/>
          <a:ext cx="839203" cy="295275"/>
        </a:xfrm>
        <a:prstGeom prst="rect">
          <a:avLst/>
        </a:prstGeom>
        <a:noFill/>
      </xdr:spPr>
    </xdr:pic>
    <xdr:clientData/>
  </xdr:twoCellAnchor>
  <xdr:twoCellAnchor>
    <xdr:from>
      <xdr:col>12</xdr:col>
      <xdr:colOff>95250</xdr:colOff>
      <xdr:row>11</xdr:row>
      <xdr:rowOff>114300</xdr:rowOff>
    </xdr:from>
    <xdr:to>
      <xdr:col>12</xdr:col>
      <xdr:colOff>1343025</xdr:colOff>
      <xdr:row>11</xdr:row>
      <xdr:rowOff>381000</xdr:rowOff>
    </xdr:to>
    <xdr:pic>
      <xdr:nvPicPr>
        <xdr:cNvPr id="1026" name="Рисунок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lum bright="-40000" contrast="-40000"/>
        </a:blip>
        <a:srcRect/>
        <a:stretch>
          <a:fillRect/>
        </a:stretch>
      </xdr:blipFill>
      <xdr:spPr bwMode="auto">
        <a:xfrm>
          <a:off x="8763000" y="4905375"/>
          <a:ext cx="1247775" cy="266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P19"/>
  <sheetViews>
    <sheetView tabSelected="1" topLeftCell="A8" workbookViewId="0">
      <selection activeCell="C14" sqref="C14:O14"/>
    </sheetView>
  </sheetViews>
  <sheetFormatPr defaultRowHeight="14.4" x14ac:dyDescent="0.3"/>
  <cols>
    <col min="3" max="3" width="5.5546875" customWidth="1"/>
    <col min="4" max="4" width="32.44140625" customWidth="1"/>
    <col min="5" max="5" width="7.44140625" customWidth="1"/>
    <col min="6" max="6" width="6.88671875" customWidth="1"/>
    <col min="11" max="11" width="13.6640625" customWidth="1"/>
    <col min="13" max="13" width="23.33203125" customWidth="1"/>
  </cols>
  <sheetData>
    <row r="2" spans="3:16" ht="36" customHeight="1" thickBot="1" x14ac:dyDescent="0.35"/>
    <row r="3" spans="3:16" ht="27.75" customHeight="1" thickBot="1" x14ac:dyDescent="0.35">
      <c r="C3" s="33" t="s">
        <v>0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5"/>
    </row>
    <row r="4" spans="3:16" ht="15" customHeight="1" thickBot="1" x14ac:dyDescent="0.35">
      <c r="C4" s="36" t="s">
        <v>24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</row>
    <row r="5" spans="3:16" ht="67.5" customHeight="1" thickBot="1" x14ac:dyDescent="0.35">
      <c r="C5" s="39" t="s">
        <v>1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1"/>
    </row>
    <row r="6" spans="3:16" ht="33" customHeight="1" thickBot="1" x14ac:dyDescent="0.35">
      <c r="C6" s="29" t="s">
        <v>2</v>
      </c>
      <c r="D6" s="30"/>
      <c r="E6" s="30"/>
      <c r="F6" s="31"/>
      <c r="G6" s="42" t="s">
        <v>30</v>
      </c>
      <c r="H6" s="43"/>
      <c r="I6" s="43"/>
      <c r="J6" s="43"/>
      <c r="K6" s="43"/>
      <c r="L6" s="43"/>
      <c r="M6" s="43"/>
      <c r="N6" s="43"/>
      <c r="O6" s="43"/>
      <c r="P6" s="44"/>
    </row>
    <row r="7" spans="3:16" ht="54" customHeight="1" thickBot="1" x14ac:dyDescent="0.35">
      <c r="C7" s="42" t="s">
        <v>3</v>
      </c>
      <c r="D7" s="43"/>
      <c r="E7" s="43"/>
      <c r="F7" s="44"/>
      <c r="G7" s="42" t="s">
        <v>4</v>
      </c>
      <c r="H7" s="43"/>
      <c r="I7" s="43"/>
      <c r="J7" s="43"/>
      <c r="K7" s="43"/>
      <c r="L7" s="43"/>
      <c r="M7" s="43"/>
      <c r="N7" s="43"/>
      <c r="O7" s="43"/>
      <c r="P7" s="44"/>
    </row>
    <row r="8" spans="3:16" ht="38.25" customHeight="1" thickBot="1" x14ac:dyDescent="0.35">
      <c r="C8" s="29" t="s">
        <v>5</v>
      </c>
      <c r="D8" s="30"/>
      <c r="E8" s="30"/>
      <c r="F8" s="31"/>
      <c r="G8" s="2">
        <v>53500</v>
      </c>
      <c r="H8" s="29" t="s">
        <v>31</v>
      </c>
      <c r="I8" s="30"/>
      <c r="J8" s="30"/>
      <c r="K8" s="30"/>
      <c r="L8" s="30"/>
      <c r="M8" s="30"/>
      <c r="N8" s="30"/>
      <c r="O8" s="30"/>
      <c r="P8" s="31"/>
    </row>
    <row r="9" spans="3:16" ht="15.75" customHeight="1" thickBot="1" x14ac:dyDescent="0.35">
      <c r="C9" s="20" t="s">
        <v>6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2"/>
    </row>
    <row r="10" spans="3:16" ht="15.75" customHeight="1" thickBot="1" x14ac:dyDescent="0.35">
      <c r="C10" s="18" t="s">
        <v>7</v>
      </c>
      <c r="D10" s="18" t="s">
        <v>8</v>
      </c>
      <c r="E10" s="18" t="s">
        <v>9</v>
      </c>
      <c r="F10" s="18" t="s">
        <v>10</v>
      </c>
      <c r="G10" s="20" t="s">
        <v>11</v>
      </c>
      <c r="H10" s="21"/>
      <c r="I10" s="22"/>
      <c r="J10" s="20" t="s">
        <v>12</v>
      </c>
      <c r="K10" s="21"/>
      <c r="L10" s="22"/>
      <c r="M10" s="20" t="s">
        <v>13</v>
      </c>
      <c r="N10" s="21"/>
      <c r="O10" s="21"/>
      <c r="P10" s="22"/>
    </row>
    <row r="11" spans="3:16" ht="64.5" customHeight="1" x14ac:dyDescent="0.3">
      <c r="C11" s="32"/>
      <c r="D11" s="32"/>
      <c r="E11" s="32"/>
      <c r="F11" s="32"/>
      <c r="G11" s="18" t="s">
        <v>14</v>
      </c>
      <c r="H11" s="18" t="s">
        <v>15</v>
      </c>
      <c r="I11" s="18" t="s">
        <v>16</v>
      </c>
      <c r="J11" s="6" t="s">
        <v>17</v>
      </c>
      <c r="K11" s="5" t="s">
        <v>18</v>
      </c>
      <c r="L11" s="18" t="s">
        <v>19</v>
      </c>
      <c r="M11" s="6" t="s">
        <v>20</v>
      </c>
      <c r="N11" s="18" t="s">
        <v>21</v>
      </c>
      <c r="O11" s="18" t="s">
        <v>22</v>
      </c>
      <c r="P11" s="18" t="s">
        <v>23</v>
      </c>
    </row>
    <row r="12" spans="3:16" ht="51.75" customHeight="1" thickBot="1" x14ac:dyDescent="0.35">
      <c r="C12" s="19"/>
      <c r="D12" s="19"/>
      <c r="E12" s="19"/>
      <c r="F12" s="19"/>
      <c r="G12" s="19"/>
      <c r="H12" s="19"/>
      <c r="I12" s="19"/>
      <c r="J12" s="3"/>
      <c r="K12" s="1"/>
      <c r="L12" s="19"/>
      <c r="M12" s="3"/>
      <c r="N12" s="19"/>
      <c r="O12" s="19"/>
      <c r="P12" s="19"/>
    </row>
    <row r="13" spans="3:16" ht="66.75" customHeight="1" thickBot="1" x14ac:dyDescent="0.35">
      <c r="C13" s="11">
        <v>1</v>
      </c>
      <c r="D13" s="12" t="s">
        <v>30</v>
      </c>
      <c r="E13" s="12" t="s">
        <v>25</v>
      </c>
      <c r="F13" s="12">
        <v>1</v>
      </c>
      <c r="G13" s="13">
        <v>51700</v>
      </c>
      <c r="H13" s="14">
        <v>55000</v>
      </c>
      <c r="I13" s="14">
        <v>53800</v>
      </c>
      <c r="J13" s="7">
        <f>AVERAGE(G13:I13)</f>
        <v>53500</v>
      </c>
      <c r="K13" s="8">
        <f>SQRT(((SUM((POWER(G13-J13,2)),(POWER(H13-J13,2)),(POWER(I13-J13,2)))/(COLUMNS(G13:I13)-1))))</f>
        <v>1670.3293088490066</v>
      </c>
      <c r="L13" s="8">
        <f>K13/J13*100</f>
        <v>3.1221108576616947</v>
      </c>
      <c r="M13" s="9">
        <f>((F13/3)*(SUM(G13:I13)))</f>
        <v>53500</v>
      </c>
      <c r="N13" s="10">
        <f>M13/F13</f>
        <v>53500</v>
      </c>
      <c r="O13" s="9">
        <f>ROUNDDOWN(N13,2)</f>
        <v>53500</v>
      </c>
      <c r="P13" s="9">
        <f>O13*F13</f>
        <v>53500</v>
      </c>
    </row>
    <row r="14" spans="3:16" ht="25.5" customHeight="1" thickBot="1" x14ac:dyDescent="0.35">
      <c r="C14" s="20" t="s">
        <v>26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2"/>
      <c r="P14" s="4">
        <v>53500</v>
      </c>
    </row>
    <row r="15" spans="3:16" ht="45.75" customHeight="1" x14ac:dyDescent="0.3">
      <c r="C15" s="23" t="s">
        <v>27</v>
      </c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5"/>
    </row>
    <row r="16" spans="3:16" ht="39.75" customHeight="1" x14ac:dyDescent="0.3">
      <c r="C16" s="26" t="s">
        <v>32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8"/>
    </row>
    <row r="17" spans="3:16" ht="15" thickBot="1" x14ac:dyDescent="0.35"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7"/>
    </row>
    <row r="18" spans="3:16" ht="54" customHeight="1" x14ac:dyDescent="0.3">
      <c r="C18" s="23" t="s">
        <v>28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5"/>
    </row>
    <row r="19" spans="3:16" ht="27.75" customHeight="1" thickBot="1" x14ac:dyDescent="0.35">
      <c r="C19" s="15" t="s">
        <v>29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7"/>
    </row>
  </sheetData>
  <mergeCells count="30">
    <mergeCell ref="C7:F7"/>
    <mergeCell ref="G7:P7"/>
    <mergeCell ref="C3:P3"/>
    <mergeCell ref="C4:P4"/>
    <mergeCell ref="C5:P5"/>
    <mergeCell ref="C6:F6"/>
    <mergeCell ref="G6:P6"/>
    <mergeCell ref="C8:F8"/>
    <mergeCell ref="H8:P8"/>
    <mergeCell ref="C9:P9"/>
    <mergeCell ref="C10:C12"/>
    <mergeCell ref="D10:D12"/>
    <mergeCell ref="E10:E12"/>
    <mergeCell ref="F10:F12"/>
    <mergeCell ref="G10:I10"/>
    <mergeCell ref="J10:L10"/>
    <mergeCell ref="M10:P10"/>
    <mergeCell ref="C19:P19"/>
    <mergeCell ref="P11:P12"/>
    <mergeCell ref="C14:O14"/>
    <mergeCell ref="C15:P15"/>
    <mergeCell ref="C16:P16"/>
    <mergeCell ref="C17:P17"/>
    <mergeCell ref="C18:P18"/>
    <mergeCell ref="G11:G12"/>
    <mergeCell ref="H11:H12"/>
    <mergeCell ref="I11:I12"/>
    <mergeCell ref="L11:L12"/>
    <mergeCell ref="N11:N12"/>
    <mergeCell ref="O11:O1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RadioSquirrel</cp:lastModifiedBy>
  <dcterms:created xsi:type="dcterms:W3CDTF">2024-06-11T12:14:55Z</dcterms:created>
  <dcterms:modified xsi:type="dcterms:W3CDTF">2024-06-11T13:25:54Z</dcterms:modified>
</cp:coreProperties>
</file>