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4 год\Договоры Заказчик 2024\ЛАМПЫ\"/>
    </mc:Choice>
  </mc:AlternateContent>
  <bookViews>
    <workbookView xWindow="480" yWindow="105" windowWidth="27795" windowHeight="108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Лист1!$A$1:$L$17</definedName>
  </definedNames>
  <calcPr calcId="152511"/>
</workbook>
</file>

<file path=xl/calcChain.xml><?xml version="1.0" encoding="utf-8"?>
<calcChain xmlns="http://schemas.openxmlformats.org/spreadsheetml/2006/main">
  <c r="K16" i="1" l="1"/>
  <c r="K15" i="1"/>
  <c r="K14" i="1"/>
  <c r="H15" i="1"/>
  <c r="I15" i="1" s="1"/>
  <c r="J15" i="1" s="1"/>
  <c r="H16" i="1" l="1"/>
  <c r="I16" i="1" s="1"/>
  <c r="J16" i="1" s="1"/>
  <c r="H14" i="1"/>
  <c r="O16" i="1" l="1"/>
  <c r="K17" i="1"/>
  <c r="I14" i="1"/>
  <c r="J14" i="1" s="1"/>
</calcChain>
</file>

<file path=xl/sharedStrings.xml><?xml version="1.0" encoding="utf-8"?>
<sst xmlns="http://schemas.openxmlformats.org/spreadsheetml/2006/main" count="44" uniqueCount="39">
  <si>
    <t>Обоснование НМЦК</t>
  </si>
  <si>
    <t>Определение начальной (максимальной) цены Контракта осуществлено Заказчиком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</t>
  </si>
  <si>
    <t>Методом расчета начальной (максимальной) цены Контракта является: метод сопоставимых рыночных цен (анализа рынка).</t>
  </si>
  <si>
    <t>№ п/п</t>
  </si>
  <si>
    <t>Наименование товара</t>
  </si>
  <si>
    <t xml:space="preserve">(работы, услуги) </t>
  </si>
  <si>
    <t>Ед. изм.</t>
  </si>
  <si>
    <t>Кол-во товара (работ, услуг)</t>
  </si>
  <si>
    <t>Реквизиты документов, использованных для определения НМЦК, источники информации</t>
  </si>
  <si>
    <t>Ср.ариф. знач. цены за ед.изм., руб.</t>
  </si>
  <si>
    <t>Ср.квад. отклонение, руб.</t>
  </si>
  <si>
    <t>Коэфф. вариации, %</t>
  </si>
  <si>
    <t xml:space="preserve">КП №1 (руб. вкл. НДС) </t>
  </si>
  <si>
    <t xml:space="preserve">КП №2 (руб. вкл. НДС) </t>
  </si>
  <si>
    <t xml:space="preserve">КП №3 (руб. вкл. НДС) </t>
  </si>
  <si>
    <t>ИТОГО:</t>
  </si>
  <si>
    <t>, где</t>
  </si>
  <si>
    <t> - НМЦК, определяемая методом сопоставимых рыночных цен (анализа рынка)</t>
  </si>
  <si>
    <t> - количество (объем) закупаемого товара (работы, услуги)</t>
  </si>
  <si>
    <t> - количество значений, используемых в расчете</t>
  </si>
  <si>
    <t> - номер источника ценовой информации</t>
  </si>
  <si>
    <t> - цена единицы товара, работы, услуги, представленная в источнике с номером i, скорректированная с учетом коэффициентов (индексов)</t>
  </si>
  <si>
    <t>, выраженный в процентах, где</t>
  </si>
  <si>
    <t> - коэффициент вариации</t>
  </si>
  <si>
    <t> - средняя арифметическая величина цены единицы товара, работы, услуги</t>
  </si>
  <si>
    <t> - среднее квадратичное отклонение, рассчитываемое по формуле</t>
  </si>
  <si>
    <t>шт</t>
  </si>
  <si>
    <t>Заказчиком были направлены 5 (Пять) запросов цены для определения начальной (максимальной) цены Контракта и получены три коммерческих предложения</t>
  </si>
  <si>
    <t>Наименьшее значение, руб. (НМЦК)</t>
  </si>
  <si>
    <t>Светодиодная панель Foton Lighting FOTON FL-LED PANEL-T36 OPAL 4000K 595*595*19мм 36Вт 3200Лм встроенный драйвер или Эквивалент</t>
  </si>
  <si>
    <t>Электрическая лампа GU5.3 (220V, 2000 часов) или Эквивалент</t>
  </si>
  <si>
    <t>Филаментная фитолампа для растений REXANT Груша A60 11.5 Вт E27 604-146 или Эквивалент</t>
  </si>
  <si>
    <t>Коммерческое предложение № 1 вх. б/н от 24.06.2024, исх. б/н от 24.06.2024</t>
  </si>
  <si>
    <t>Коммерческое предложение № 2 вх. б/н от 24.06.2024, исх. б/н от 24.06.2024</t>
  </si>
  <si>
    <t xml:space="preserve">            Кроме того в целях получения ценовой информации в отношении товара, работы, услуги для определения НМЦК Заказчиком использована информация из Реестра товаров для обеспечения нужд Санкт-Петербурга, публикуемая на сайте Комитета по государственному заказу Санкт-Петербурга (www.gz-spb.ru) за II квартал 2024 года.</t>
  </si>
  <si>
    <t xml:space="preserve">           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</si>
  <si>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 xml:space="preserve">           Валюта, используемая при формировании начальной (максимальной) цены </t>
  </si>
  <si>
    <t xml:space="preserve">Кроме того в целях получения ценовой информации в отношении товара, работы, услуги для определения НМЦК Заказчиком использована информация из Реестра товаров для обеспечения нужд Санкт-Петербурга, публикуемая на сайте Комитета по государственному заказу Санкт-Петербурга (www.gz-spb.ru) за II квартал 2024 года.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
Валюта, используемая при формировании начальной (максимальной) цены </t>
  </si>
  <si>
    <t>Коммерческое предложение № 3 вх. б/н от 24.06.2024, исх. б/н от 24.06.2024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</si>
</sst>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4" fontId="3" fillId="3" borderId="0" xfId="0" applyNumberFormat="1" applyFont="1" applyFill="1" applyBorder="1" applyAlignment="1">
      <alignment horizontal="center" vertical="center" wrapText="1"/>
    </xf>
    <xf numFmtId="4" fontId="2" fillId="2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wrapText="1"/>
    </xf>
    <xf numFmtId="4" fontId="1" fillId="0" borderId="0" xfId="0" applyNumberFormat="1" applyFont="1"/>
    <xf numFmtId="4" fontId="1" fillId="0" borderId="0" xfId="0" applyNumberFormat="1" applyFont="1" applyBorder="1"/>
    <xf numFmtId="4" fontId="3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Alignme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0</xdr:rowOff>
    </xdr:from>
    <xdr:to>
      <xdr:col>1</xdr:col>
      <xdr:colOff>1752600</xdr:colOff>
      <xdr:row>22</xdr:row>
      <xdr:rowOff>581025</xdr:rowOff>
    </xdr:to>
    <xdr:pic>
      <xdr:nvPicPr>
        <xdr:cNvPr id="2" name="Рисунок 1" descr="T^{market}=\frac{v}{n} \sum^n_{i=1}{P_i}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7143750"/>
          <a:ext cx="1752600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704850</xdr:colOff>
      <xdr:row>24</xdr:row>
      <xdr:rowOff>190500</xdr:rowOff>
    </xdr:to>
    <xdr:pic>
      <xdr:nvPicPr>
        <xdr:cNvPr id="3" name="Рисунок 2" descr="T^{market}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8172450"/>
          <a:ext cx="704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95250</xdr:rowOff>
    </xdr:to>
    <xdr:pic>
      <xdr:nvPicPr>
        <xdr:cNvPr id="4" name="Рисунок 3" descr="v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8858250"/>
          <a:ext cx="1047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123825</xdr:colOff>
      <xdr:row>26</xdr:row>
      <xdr:rowOff>95250</xdr:rowOff>
    </xdr:to>
    <xdr:pic>
      <xdr:nvPicPr>
        <xdr:cNvPr id="5" name="Рисунок 4" descr="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9315450"/>
          <a:ext cx="1238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66675</xdr:colOff>
      <xdr:row>27</xdr:row>
      <xdr:rowOff>142875</xdr:rowOff>
    </xdr:to>
    <xdr:pic>
      <xdr:nvPicPr>
        <xdr:cNvPr id="6" name="Рисунок 5" descr="i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9772650"/>
          <a:ext cx="666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180975</xdr:rowOff>
    </xdr:to>
    <xdr:pic>
      <xdr:nvPicPr>
        <xdr:cNvPr id="7" name="Рисунок 6" descr="P_i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0229850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695325</xdr:colOff>
      <xdr:row>30</xdr:row>
      <xdr:rowOff>381000</xdr:rowOff>
    </xdr:to>
    <xdr:pic>
      <xdr:nvPicPr>
        <xdr:cNvPr id="8" name="Рисунок 7" descr="V=\frac{\sigma}{M}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3544550"/>
          <a:ext cx="695325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152400</xdr:colOff>
      <xdr:row>32</xdr:row>
      <xdr:rowOff>142875</xdr:rowOff>
    </xdr:to>
    <xdr:pic>
      <xdr:nvPicPr>
        <xdr:cNvPr id="9" name="Рисунок 8" descr="V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40017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228600</xdr:colOff>
      <xdr:row>33</xdr:row>
      <xdr:rowOff>142875</xdr:rowOff>
    </xdr:to>
    <xdr:pic>
      <xdr:nvPicPr>
        <xdr:cNvPr id="10" name="Рисунок 9" descr="M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4230350"/>
          <a:ext cx="2286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123825</xdr:colOff>
      <xdr:row>34</xdr:row>
      <xdr:rowOff>95250</xdr:rowOff>
    </xdr:to>
    <xdr:pic>
      <xdr:nvPicPr>
        <xdr:cNvPr id="11" name="Рисунок 10" descr="\sigma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4687550"/>
          <a:ext cx="1238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2</xdr:col>
      <xdr:colOff>257175</xdr:colOff>
      <xdr:row>35</xdr:row>
      <xdr:rowOff>638175</xdr:rowOff>
    </xdr:to>
    <xdr:pic>
      <xdr:nvPicPr>
        <xdr:cNvPr id="12" name="Рисунок 11" descr="\sigma=\sqrt{\frac{ \sum^n_{i=1}{(P_i-M)^2}}{n-1}}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1563350"/>
          <a:ext cx="2162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66675</xdr:colOff>
      <xdr:row>36</xdr:row>
      <xdr:rowOff>142875</xdr:rowOff>
    </xdr:to>
    <xdr:pic>
      <xdr:nvPicPr>
        <xdr:cNvPr id="13" name="Рисунок 12" descr="i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373350"/>
          <a:ext cx="666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190500</xdr:colOff>
      <xdr:row>37</xdr:row>
      <xdr:rowOff>180975</xdr:rowOff>
    </xdr:to>
    <xdr:pic>
      <xdr:nvPicPr>
        <xdr:cNvPr id="14" name="Рисунок 13" descr="P_i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830550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123825</xdr:colOff>
      <xdr:row>38</xdr:row>
      <xdr:rowOff>95250</xdr:rowOff>
    </xdr:to>
    <xdr:pic>
      <xdr:nvPicPr>
        <xdr:cNvPr id="15" name="Рисунок 14" descr="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6744950"/>
          <a:ext cx="1238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6"/>
  <sheetViews>
    <sheetView tabSelected="1" workbookViewId="0">
      <selection activeCell="L20" sqref="L20"/>
    </sheetView>
  </sheetViews>
  <sheetFormatPr defaultRowHeight="15.75" x14ac:dyDescent="0.25"/>
  <cols>
    <col min="1" max="1" width="5.28515625" style="7" customWidth="1"/>
    <col min="2" max="2" width="28.5703125" style="7" customWidth="1"/>
    <col min="3" max="4" width="9.140625" style="7"/>
    <col min="5" max="7" width="11.140625" style="7" customWidth="1"/>
    <col min="8" max="8" width="14.28515625" style="7" customWidth="1"/>
    <col min="9" max="9" width="13.140625" style="7" customWidth="1"/>
    <col min="10" max="10" width="11.140625" style="7" customWidth="1"/>
    <col min="11" max="11" width="15" style="7" customWidth="1"/>
    <col min="12" max="14" width="9.140625" style="7"/>
    <col min="15" max="15" width="11.85546875" style="7" bestFit="1" customWidth="1"/>
    <col min="16" max="16384" width="9.140625" style="7"/>
  </cols>
  <sheetData>
    <row r="1" spans="1:15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5" x14ac:dyDescent="0.25">
      <c r="A2" s="1"/>
    </row>
    <row r="3" spans="1:15" ht="63" customHeight="1" x14ac:dyDescent="0.25">
      <c r="A3" s="31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5" ht="19.5" customHeight="1" x14ac:dyDescent="0.25">
      <c r="A4" s="31" t="s">
        <v>2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5" ht="174" customHeight="1" x14ac:dyDescent="0.25">
      <c r="A5" s="26" t="s">
        <v>37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5" ht="33" customHeight="1" x14ac:dyDescent="0.25">
      <c r="A6" s="31" t="s">
        <v>27</v>
      </c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5" ht="15.75" customHeight="1" x14ac:dyDescent="0.25">
      <c r="A7" s="32" t="s">
        <v>32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</row>
    <row r="8" spans="1:15" ht="15.75" customHeight="1" x14ac:dyDescent="0.25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</row>
    <row r="9" spans="1:15" ht="15.75" customHeight="1" x14ac:dyDescent="0.25">
      <c r="A9" s="32" t="s">
        <v>38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</row>
    <row r="10" spans="1:15" ht="16.5" thickBo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5" ht="63" customHeight="1" thickBot="1" x14ac:dyDescent="0.3">
      <c r="A11" s="30" t="s">
        <v>3</v>
      </c>
      <c r="B11" s="15" t="s">
        <v>4</v>
      </c>
      <c r="C11" s="30" t="s">
        <v>6</v>
      </c>
      <c r="D11" s="30" t="s">
        <v>7</v>
      </c>
      <c r="E11" s="30" t="s">
        <v>8</v>
      </c>
      <c r="F11" s="30"/>
      <c r="G11" s="30"/>
      <c r="H11" s="33" t="s">
        <v>9</v>
      </c>
      <c r="I11" s="30" t="s">
        <v>10</v>
      </c>
      <c r="J11" s="30" t="s">
        <v>11</v>
      </c>
      <c r="K11" s="30" t="s">
        <v>28</v>
      </c>
      <c r="L11" s="3"/>
    </row>
    <row r="12" spans="1:15" ht="48" thickBot="1" x14ac:dyDescent="0.3">
      <c r="A12" s="30"/>
      <c r="B12" s="15" t="s">
        <v>5</v>
      </c>
      <c r="C12" s="30"/>
      <c r="D12" s="30"/>
      <c r="E12" s="15" t="s">
        <v>12</v>
      </c>
      <c r="F12" s="15" t="s">
        <v>13</v>
      </c>
      <c r="G12" s="15" t="s">
        <v>14</v>
      </c>
      <c r="H12" s="33"/>
      <c r="I12" s="30"/>
      <c r="J12" s="30"/>
      <c r="K12" s="30"/>
      <c r="L12" s="3"/>
    </row>
    <row r="13" spans="1:15" ht="16.5" thickBot="1" x14ac:dyDescent="0.3">
      <c r="A13" s="15"/>
      <c r="B13" s="15">
        <v>1</v>
      </c>
      <c r="C13" s="15">
        <v>2</v>
      </c>
      <c r="D13" s="15">
        <v>3</v>
      </c>
      <c r="E13" s="15">
        <v>4</v>
      </c>
      <c r="F13" s="15">
        <v>5</v>
      </c>
      <c r="G13" s="15">
        <v>6</v>
      </c>
      <c r="H13" s="16">
        <v>7</v>
      </c>
      <c r="I13" s="15">
        <v>8</v>
      </c>
      <c r="J13" s="15">
        <v>9</v>
      </c>
      <c r="K13" s="15">
        <v>10</v>
      </c>
      <c r="L13" s="3"/>
    </row>
    <row r="14" spans="1:15" ht="95.25" thickBot="1" x14ac:dyDescent="0.3">
      <c r="A14" s="15">
        <v>1</v>
      </c>
      <c r="B14" s="17" t="s">
        <v>29</v>
      </c>
      <c r="C14" s="15" t="s">
        <v>26</v>
      </c>
      <c r="D14" s="15">
        <v>16</v>
      </c>
      <c r="E14" s="18">
        <v>649</v>
      </c>
      <c r="F14" s="18">
        <v>875.19</v>
      </c>
      <c r="G14" s="18">
        <v>789</v>
      </c>
      <c r="H14" s="24">
        <f t="shared" ref="H14:H16" si="0">(E14+F14+G14)/3</f>
        <v>771.06333333333339</v>
      </c>
      <c r="I14" s="19">
        <f t="shared" ref="I14:I16" si="1">SQRT((POWER(H14-E14,2)+POWER(H14-F14,2)+POWER(H14-G14,2))/2)</f>
        <v>114.15678706644357</v>
      </c>
      <c r="J14" s="19">
        <f t="shared" ref="J14:J16" si="2">I14/H14*100</f>
        <v>14.805111607750799</v>
      </c>
      <c r="K14" s="18">
        <f>D14*E14</f>
        <v>10384</v>
      </c>
      <c r="L14" s="13"/>
    </row>
    <row r="15" spans="1:15" ht="36" customHeight="1" thickBot="1" x14ac:dyDescent="0.3">
      <c r="A15" s="15">
        <v>2</v>
      </c>
      <c r="B15" s="17" t="s">
        <v>30</v>
      </c>
      <c r="C15" s="15"/>
      <c r="D15" s="15">
        <v>10</v>
      </c>
      <c r="E15" s="18">
        <v>119</v>
      </c>
      <c r="F15" s="18">
        <v>132.24</v>
      </c>
      <c r="G15" s="18">
        <v>119.1</v>
      </c>
      <c r="H15" s="24">
        <f t="shared" ref="H15" si="3">(E15+F15+G15)/3</f>
        <v>123.44666666666667</v>
      </c>
      <c r="I15" s="19">
        <f t="shared" ref="I15" si="4">SQRT((POWER(H15-E15,2)+POWER(H15-F15,2)+POWER(H15-G15,2))/2)</f>
        <v>7.6154141931567603</v>
      </c>
      <c r="J15" s="19">
        <f t="shared" ref="J15" si="5">I15/H15*100</f>
        <v>6.168991353747983</v>
      </c>
      <c r="K15" s="18">
        <f t="shared" ref="K15:K16" si="6">D15*E15</f>
        <v>1190</v>
      </c>
      <c r="L15" s="14"/>
    </row>
    <row r="16" spans="1:15" ht="63.75" thickBot="1" x14ac:dyDescent="0.3">
      <c r="A16" s="15">
        <v>3</v>
      </c>
      <c r="B16" s="17" t="s">
        <v>31</v>
      </c>
      <c r="C16" s="15" t="s">
        <v>26</v>
      </c>
      <c r="D16" s="15">
        <v>1</v>
      </c>
      <c r="E16" s="18">
        <v>652</v>
      </c>
      <c r="F16" s="18">
        <v>928.86</v>
      </c>
      <c r="G16" s="18">
        <v>702</v>
      </c>
      <c r="H16" s="24">
        <f t="shared" si="0"/>
        <v>760.95333333333338</v>
      </c>
      <c r="I16" s="19">
        <f t="shared" si="1"/>
        <v>147.54486278191231</v>
      </c>
      <c r="J16" s="19">
        <f t="shared" si="2"/>
        <v>19.389475848091294</v>
      </c>
      <c r="K16" s="18">
        <f t="shared" si="6"/>
        <v>652</v>
      </c>
      <c r="L16" s="13"/>
      <c r="O16" s="25">
        <f>D16*H16</f>
        <v>760.95333333333338</v>
      </c>
    </row>
    <row r="17" spans="1:12" ht="16.5" thickBot="1" x14ac:dyDescent="0.3">
      <c r="A17" s="30" t="s">
        <v>15</v>
      </c>
      <c r="B17" s="30"/>
      <c r="C17" s="20"/>
      <c r="D17" s="15"/>
      <c r="E17" s="18"/>
      <c r="F17" s="18"/>
      <c r="G17" s="18"/>
      <c r="H17" s="21"/>
      <c r="I17" s="22"/>
      <c r="J17" s="23"/>
      <c r="K17" s="18">
        <f>SUM(K14:K16)</f>
        <v>12226</v>
      </c>
      <c r="L17" s="3"/>
    </row>
    <row r="18" spans="1:12" x14ac:dyDescent="0.25">
      <c r="A18" s="2"/>
    </row>
    <row r="19" spans="1:12" x14ac:dyDescent="0.25">
      <c r="C19" s="9"/>
      <c r="D19" s="9"/>
      <c r="E19" s="10"/>
      <c r="F19" s="10"/>
      <c r="G19" s="10"/>
      <c r="H19" s="4"/>
      <c r="I19" s="10"/>
      <c r="J19" s="10"/>
      <c r="K19" s="10"/>
    </row>
    <row r="20" spans="1:12" x14ac:dyDescent="0.25">
      <c r="E20" s="5"/>
      <c r="F20" s="5"/>
      <c r="G20" s="5"/>
      <c r="H20" s="4"/>
      <c r="I20" s="11"/>
      <c r="J20" s="11"/>
      <c r="K20" s="5"/>
    </row>
    <row r="22" spans="1:12" ht="27" customHeight="1" x14ac:dyDescent="0.25">
      <c r="B22" s="6"/>
    </row>
    <row r="23" spans="1:12" ht="55.5" customHeight="1" x14ac:dyDescent="0.25">
      <c r="B23" s="6" t="s">
        <v>16</v>
      </c>
      <c r="G23" s="9"/>
    </row>
    <row r="24" spans="1:12" ht="31.5" customHeight="1" x14ac:dyDescent="0.25">
      <c r="B24" s="6"/>
    </row>
    <row r="25" spans="1:12" ht="46.5" customHeight="1" x14ac:dyDescent="0.25">
      <c r="B25" s="6" t="s">
        <v>17</v>
      </c>
    </row>
    <row r="26" spans="1:12" x14ac:dyDescent="0.25">
      <c r="B26" s="6" t="s">
        <v>18</v>
      </c>
    </row>
    <row r="27" spans="1:12" x14ac:dyDescent="0.25">
      <c r="B27" s="6" t="s">
        <v>19</v>
      </c>
    </row>
    <row r="28" spans="1:12" x14ac:dyDescent="0.25">
      <c r="B28" s="6" t="s">
        <v>20</v>
      </c>
    </row>
    <row r="29" spans="1:12" x14ac:dyDescent="0.25">
      <c r="B29" s="6" t="s">
        <v>21</v>
      </c>
    </row>
    <row r="30" spans="1:12" x14ac:dyDescent="0.25">
      <c r="B30" s="6"/>
    </row>
    <row r="31" spans="1:12" ht="46.5" customHeight="1" x14ac:dyDescent="0.25">
      <c r="B31" s="6" t="s">
        <v>22</v>
      </c>
    </row>
    <row r="32" spans="1:12" ht="12" customHeight="1" x14ac:dyDescent="0.25">
      <c r="B32" s="6"/>
    </row>
    <row r="33" spans="2:2" x14ac:dyDescent="0.25">
      <c r="B33" s="6" t="s">
        <v>23</v>
      </c>
    </row>
    <row r="34" spans="2:2" x14ac:dyDescent="0.25">
      <c r="B34" s="6" t="s">
        <v>24</v>
      </c>
    </row>
    <row r="35" spans="2:2" x14ac:dyDescent="0.25">
      <c r="B35" s="6" t="s">
        <v>25</v>
      </c>
    </row>
    <row r="36" spans="2:2" ht="73.5" customHeight="1" x14ac:dyDescent="0.25">
      <c r="B36" s="6" t="s">
        <v>16</v>
      </c>
    </row>
    <row r="37" spans="2:2" x14ac:dyDescent="0.25">
      <c r="B37" s="6" t="s">
        <v>20</v>
      </c>
    </row>
    <row r="38" spans="2:2" ht="23.25" customHeight="1" x14ac:dyDescent="0.25">
      <c r="B38" s="6" t="s">
        <v>21</v>
      </c>
    </row>
    <row r="39" spans="2:2" ht="27.75" customHeight="1" x14ac:dyDescent="0.25">
      <c r="B39" s="6" t="s">
        <v>19</v>
      </c>
    </row>
    <row r="40" spans="2:2" x14ac:dyDescent="0.25">
      <c r="B40" s="12"/>
    </row>
    <row r="41" spans="2:2" x14ac:dyDescent="0.25">
      <c r="B41" s="12"/>
    </row>
    <row r="42" spans="2:2" x14ac:dyDescent="0.25">
      <c r="B42" s="12"/>
    </row>
    <row r="43" spans="2:2" x14ac:dyDescent="0.25">
      <c r="B43" s="12"/>
    </row>
    <row r="64" spans="2:2" x14ac:dyDescent="0.25">
      <c r="B64" s="7" t="s">
        <v>34</v>
      </c>
    </row>
    <row r="65" spans="2:2" x14ac:dyDescent="0.25">
      <c r="B65" s="7" t="s">
        <v>35</v>
      </c>
    </row>
    <row r="66" spans="2:2" x14ac:dyDescent="0.25">
      <c r="B66" s="7" t="s">
        <v>36</v>
      </c>
    </row>
  </sheetData>
  <mergeCells count="17">
    <mergeCell ref="I11:I12"/>
    <mergeCell ref="A5:K5"/>
    <mergeCell ref="A1:K1"/>
    <mergeCell ref="J11:J12"/>
    <mergeCell ref="K11:K12"/>
    <mergeCell ref="A17:B17"/>
    <mergeCell ref="A4:K4"/>
    <mergeCell ref="A6:K6"/>
    <mergeCell ref="A3:K3"/>
    <mergeCell ref="A7:L7"/>
    <mergeCell ref="A8:L8"/>
    <mergeCell ref="A9:L9"/>
    <mergeCell ref="A11:A12"/>
    <mergeCell ref="C11:C12"/>
    <mergeCell ref="D11:D12"/>
    <mergeCell ref="E11:G11"/>
    <mergeCell ref="H11:H12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CBC</dc:creator>
  <cp:lastModifiedBy>Admin</cp:lastModifiedBy>
  <cp:lastPrinted>2022-01-13T09:06:10Z</cp:lastPrinted>
  <dcterms:created xsi:type="dcterms:W3CDTF">2022-01-13T08:59:47Z</dcterms:created>
  <dcterms:modified xsi:type="dcterms:W3CDTF">2024-06-24T12:13:42Z</dcterms:modified>
</cp:coreProperties>
</file>