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09798CC2-7F31-48A6-B040-DE390D788D3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8" i="1" l="1"/>
  <c r="J8" i="1" l="1"/>
  <c r="F8" i="1"/>
  <c r="L8" i="1" s="1"/>
  <c r="M8" i="1" s="1"/>
  <c r="K8" i="1" l="1"/>
  <c r="M9" i="1" l="1"/>
  <c r="M10" i="1"/>
  <c r="M11" i="1"/>
  <c r="M12" i="1"/>
  <c r="M13" i="1"/>
  <c r="J9" i="1"/>
  <c r="J10" i="1"/>
  <c r="J11" i="1"/>
  <c r="J12" i="1"/>
  <c r="J13" i="1"/>
  <c r="F9" i="1"/>
  <c r="I9" i="1" s="1"/>
  <c r="F10" i="1"/>
  <c r="I10" i="1" s="1"/>
  <c r="F11" i="1"/>
  <c r="I11" i="1" s="1"/>
  <c r="F12" i="1"/>
  <c r="I12" i="1" s="1"/>
  <c r="F13" i="1"/>
  <c r="I13" i="1" s="1"/>
  <c r="M15" i="1" l="1"/>
  <c r="K9" i="1"/>
  <c r="K11" i="1"/>
  <c r="K10" i="1"/>
  <c r="K13" i="1"/>
  <c r="K12" i="1"/>
</calcChain>
</file>

<file path=xl/sharedStrings.xml><?xml version="1.0" encoding="utf-8"?>
<sst xmlns="http://schemas.openxmlformats.org/spreadsheetml/2006/main" count="25" uniqueCount="25">
  <si>
    <t xml:space="preserve">Определение и обоснование НМЦК методом сопоставимых рыночных цен (анализа рынка)          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</si>
  <si>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</si>
  <si>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</si>
  <si>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</si>
  <si>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</si>
  <si>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</si>
  <si>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</si>
  <si>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ИЦИ №1</t>
  </si>
  <si>
    <t>ИЦИ №2</t>
  </si>
  <si>
    <t>Среднее квадратичное отклонение</t>
  </si>
  <si>
    <r>
      <t xml:space="preserve">V - коэфф. вариации       </t>
    </r>
    <r>
      <rPr>
        <i/>
        <sz val="9"/>
        <color theme="1"/>
        <rFont val="Times New Roman"/>
        <family val="1"/>
        <charset val="204"/>
      </rPr>
      <t>(не должен превышать 33%)</t>
    </r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</si>
  <si>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</si>
  <si>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Сумма</t>
  </si>
  <si>
    <t xml:space="preserve">руб. </t>
  </si>
  <si>
    <t>ИЦИ №3</t>
  </si>
  <si>
    <t>6=3+4+5</t>
  </si>
  <si>
    <t>8 = кол-во ответов ИЦИ</t>
  </si>
  <si>
    <t>9=6/8</t>
  </si>
  <si>
    <t>14=12*7</t>
  </si>
  <si>
    <t>Принята средняя цена</t>
  </si>
  <si>
    <t>Заведующий</t>
  </si>
  <si>
    <t>Е.С.Устинова</t>
  </si>
  <si>
    <t>&lt;ц&gt; - мин. величина цены единицы прод-ции, руб.</t>
  </si>
  <si>
    <t>Оказание услуг по проведению специальной оценки условий труда</t>
  </si>
  <si>
    <t>с осуществлением сбора и анализа общедоступной ценовой информации на оказание услуг по проведению специальной оценки условий труда для нужд ГБДОУ детского сада № 92 Красносельского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</si>
</sst>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rgb="FF333333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8" fillId="0" borderId="0" xfId="0" applyFont="1" applyFill="1" applyBorder="1" applyAlignment="1">
      <alignment vertical="top" wrapText="1"/>
    </xf>
    <xf numFmtId="0" fontId="0" fillId="0" borderId="0" xfId="0" applyFill="1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top" wrapText="1"/>
    </xf>
    <xf numFmtId="2" fontId="5" fillId="0" borderId="1" xfId="0" applyNumberFormat="1" applyFont="1" applyFill="1" applyBorder="1" applyAlignment="1">
      <alignment horizontal="center" vertical="center"/>
    </xf>
    <xf numFmtId="2" fontId="9" fillId="0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0" fontId="1" fillId="0" borderId="1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top" wrapText="1"/>
    </xf>
    <xf numFmtId="1" fontId="9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4" fontId="7" fillId="0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Fill="1"/>
    <xf numFmtId="0" fontId="10" fillId="0" borderId="0" xfId="0" applyFont="1" applyFill="1" applyAlignment="1"/>
    <xf numFmtId="0" fontId="1" fillId="0" borderId="0" xfId="0" applyFont="1" applyFill="1" applyAlignment="1">
      <alignment horizontal="center" vertical="distributed" wrapText="1"/>
    </xf>
    <xf numFmtId="0" fontId="1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"/>
  <sheetViews>
    <sheetView tabSelected="1" view="pageBreakPreview" zoomScale="130" zoomScaleNormal="100" zoomScaleSheetLayoutView="130" workbookViewId="0">
      <selection activeCell="C5" sqref="C5:F5"/>
    </sheetView>
  </sheetViews>
  <sheetFormatPr defaultColWidth="8.85546875" defaultRowHeight="15" x14ac:dyDescent="0.25"/>
  <cols>
    <col min="1" max="1" width="4.5703125" style="2" customWidth="1"/>
    <col min="2" max="2" width="25.7109375" style="2" customWidth="1"/>
    <col min="3" max="3" width="9.85546875" style="2" customWidth="1"/>
    <col min="4" max="5" width="10" style="2" bestFit="1" customWidth="1"/>
    <col min="6" max="6" width="12" style="2" customWidth="1"/>
    <col min="7" max="7" width="11" style="2" customWidth="1"/>
    <col min="8" max="9" width="10.5703125" style="2" customWidth="1"/>
    <col min="10" max="10" width="11.140625" style="2" customWidth="1"/>
    <col min="11" max="12" width="11" style="2" customWidth="1"/>
    <col min="13" max="13" width="11.7109375" style="2" customWidth="1"/>
    <col min="14" max="16384" width="8.85546875" style="2"/>
  </cols>
  <sheetData>
    <row r="1" spans="1:18" ht="15" customHeight="1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8" ht="24.75" customHeight="1" x14ac:dyDescent="0.25">
      <c r="A2" s="25" t="s">
        <v>24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8" ht="3.75" customHeight="1" x14ac:dyDescent="0.25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8" ht="29.25" customHeight="1" x14ac:dyDescent="0.25">
      <c r="A4" s="26" t="s">
        <v>11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8" ht="24" x14ac:dyDescent="0.25">
      <c r="A5" s="5" t="s">
        <v>1</v>
      </c>
      <c r="B5" s="5" t="s">
        <v>2</v>
      </c>
      <c r="C5" s="27" t="s">
        <v>3</v>
      </c>
      <c r="D5" s="27"/>
      <c r="E5" s="27"/>
      <c r="F5" s="27"/>
      <c r="G5" s="31" t="s">
        <v>4</v>
      </c>
      <c r="H5" s="31" t="s">
        <v>5</v>
      </c>
      <c r="I5" s="28" t="s">
        <v>6</v>
      </c>
      <c r="J5" s="28"/>
      <c r="K5" s="28"/>
      <c r="L5" s="29" t="s">
        <v>13</v>
      </c>
      <c r="M5" s="30"/>
    </row>
    <row r="6" spans="1:18" ht="72" x14ac:dyDescent="0.25">
      <c r="A6" s="5"/>
      <c r="B6" s="5"/>
      <c r="C6" s="5" t="s">
        <v>7</v>
      </c>
      <c r="D6" s="5" t="s">
        <v>8</v>
      </c>
      <c r="E6" s="5" t="s">
        <v>14</v>
      </c>
      <c r="F6" s="6"/>
      <c r="G6" s="32"/>
      <c r="H6" s="32"/>
      <c r="I6" s="5" t="s">
        <v>22</v>
      </c>
      <c r="J6" s="7" t="s">
        <v>9</v>
      </c>
      <c r="K6" s="5" t="s">
        <v>10</v>
      </c>
      <c r="L6" s="5" t="s">
        <v>19</v>
      </c>
      <c r="M6" s="5" t="s">
        <v>12</v>
      </c>
      <c r="O6" s="8"/>
      <c r="P6" s="8"/>
      <c r="Q6" s="8"/>
      <c r="R6" s="8"/>
    </row>
    <row r="7" spans="1:18" ht="36" x14ac:dyDescent="0.25">
      <c r="A7" s="9">
        <v>1</v>
      </c>
      <c r="B7" s="10">
        <v>2</v>
      </c>
      <c r="C7" s="9">
        <v>3</v>
      </c>
      <c r="D7" s="10">
        <v>4</v>
      </c>
      <c r="E7" s="9">
        <v>5</v>
      </c>
      <c r="F7" s="9" t="s">
        <v>15</v>
      </c>
      <c r="G7" s="9">
        <v>7</v>
      </c>
      <c r="H7" s="9" t="s">
        <v>16</v>
      </c>
      <c r="I7" s="9" t="s">
        <v>17</v>
      </c>
      <c r="J7" s="9">
        <v>10</v>
      </c>
      <c r="K7" s="9">
        <v>11</v>
      </c>
      <c r="L7" s="9">
        <v>12</v>
      </c>
      <c r="M7" s="9" t="s">
        <v>18</v>
      </c>
      <c r="O7" s="8"/>
      <c r="P7" s="8"/>
      <c r="Q7" s="8"/>
      <c r="R7" s="8"/>
    </row>
    <row r="8" spans="1:18" ht="36" x14ac:dyDescent="0.25">
      <c r="A8" s="11">
        <v>1</v>
      </c>
      <c r="B8" s="12" t="s">
        <v>23</v>
      </c>
      <c r="C8" s="13">
        <v>2500</v>
      </c>
      <c r="D8" s="14">
        <v>2640</v>
      </c>
      <c r="E8" s="13">
        <v>2620</v>
      </c>
      <c r="F8" s="15">
        <f t="shared" ref="F8" si="0">C8+D8+E8</f>
        <v>7760</v>
      </c>
      <c r="G8" s="16">
        <v>2</v>
      </c>
      <c r="H8" s="11">
        <v>3</v>
      </c>
      <c r="I8" s="15">
        <f>C8</f>
        <v>2500</v>
      </c>
      <c r="J8" s="15">
        <f t="shared" ref="J8" si="1">STDEV(C8:E8)</f>
        <v>75.718777944003648</v>
      </c>
      <c r="K8" s="17">
        <f t="shared" ref="K8" si="2">J8/I8</f>
        <v>3.0287511177601457E-2</v>
      </c>
      <c r="L8" s="13">
        <f t="shared" ref="L8" si="3">I8</f>
        <v>2500</v>
      </c>
      <c r="M8" s="15">
        <f t="shared" ref="M8" si="4">L8*G8</f>
        <v>5000</v>
      </c>
      <c r="O8" s="8"/>
      <c r="P8" s="18"/>
      <c r="Q8" s="8"/>
      <c r="R8" s="8"/>
    </row>
    <row r="9" spans="1:18" hidden="1" x14ac:dyDescent="0.25">
      <c r="A9" s="11"/>
      <c r="B9" s="19"/>
      <c r="C9" s="13"/>
      <c r="D9" s="14"/>
      <c r="E9" s="14"/>
      <c r="F9" s="15">
        <f t="shared" ref="F9:F13" si="5">C9+D9+E9</f>
        <v>0</v>
      </c>
      <c r="G9" s="20"/>
      <c r="H9" s="11">
        <v>3</v>
      </c>
      <c r="I9" s="15">
        <f t="shared" ref="I9:I13" si="6">F9/H9</f>
        <v>0</v>
      </c>
      <c r="J9" s="15" t="e">
        <f t="shared" ref="J9:J13" si="7">STDEV(C9:E9)</f>
        <v>#DIV/0!</v>
      </c>
      <c r="K9" s="17" t="e">
        <f t="shared" ref="K9:K13" si="8">J9/I9</f>
        <v>#DIV/0!</v>
      </c>
      <c r="L9" s="14"/>
      <c r="M9" s="15">
        <f t="shared" ref="M9:M13" si="9">L9*G9</f>
        <v>0</v>
      </c>
      <c r="O9" s="8"/>
      <c r="P9" s="18"/>
      <c r="Q9" s="8"/>
      <c r="R9" s="8"/>
    </row>
    <row r="10" spans="1:18" hidden="1" x14ac:dyDescent="0.25">
      <c r="A10" s="11"/>
      <c r="B10" s="19"/>
      <c r="C10" s="13"/>
      <c r="D10" s="14"/>
      <c r="E10" s="14"/>
      <c r="F10" s="15">
        <f t="shared" si="5"/>
        <v>0</v>
      </c>
      <c r="G10" s="20"/>
      <c r="H10" s="11">
        <v>3</v>
      </c>
      <c r="I10" s="15">
        <f t="shared" si="6"/>
        <v>0</v>
      </c>
      <c r="J10" s="15" t="e">
        <f t="shared" si="7"/>
        <v>#DIV/0!</v>
      </c>
      <c r="K10" s="17" t="e">
        <f t="shared" si="8"/>
        <v>#DIV/0!</v>
      </c>
      <c r="L10" s="14"/>
      <c r="M10" s="15">
        <f t="shared" si="9"/>
        <v>0</v>
      </c>
      <c r="O10" s="8"/>
      <c r="P10" s="18"/>
      <c r="Q10" s="8"/>
      <c r="R10" s="8"/>
    </row>
    <row r="11" spans="1:18" hidden="1" x14ac:dyDescent="0.25">
      <c r="A11" s="11"/>
      <c r="B11" s="19"/>
      <c r="C11" s="13"/>
      <c r="D11" s="14"/>
      <c r="E11" s="14"/>
      <c r="F11" s="15">
        <f t="shared" si="5"/>
        <v>0</v>
      </c>
      <c r="G11" s="20"/>
      <c r="H11" s="11">
        <v>3</v>
      </c>
      <c r="I11" s="15">
        <f t="shared" si="6"/>
        <v>0</v>
      </c>
      <c r="J11" s="15" t="e">
        <f t="shared" si="7"/>
        <v>#DIV/0!</v>
      </c>
      <c r="K11" s="17" t="e">
        <f t="shared" si="8"/>
        <v>#DIV/0!</v>
      </c>
      <c r="L11" s="14"/>
      <c r="M11" s="15">
        <f t="shared" si="9"/>
        <v>0</v>
      </c>
      <c r="O11" s="8"/>
      <c r="P11" s="18"/>
      <c r="Q11" s="8"/>
      <c r="R11" s="8"/>
    </row>
    <row r="12" spans="1:18" hidden="1" x14ac:dyDescent="0.25">
      <c r="A12" s="11"/>
      <c r="B12" s="19"/>
      <c r="C12" s="13"/>
      <c r="D12" s="14"/>
      <c r="E12" s="14"/>
      <c r="F12" s="15">
        <f t="shared" si="5"/>
        <v>0</v>
      </c>
      <c r="G12" s="20"/>
      <c r="H12" s="11"/>
      <c r="I12" s="15" t="e">
        <f t="shared" si="6"/>
        <v>#DIV/0!</v>
      </c>
      <c r="J12" s="15" t="e">
        <f t="shared" si="7"/>
        <v>#DIV/0!</v>
      </c>
      <c r="K12" s="17" t="e">
        <f t="shared" si="8"/>
        <v>#DIV/0!</v>
      </c>
      <c r="L12" s="14"/>
      <c r="M12" s="15">
        <f t="shared" si="9"/>
        <v>0</v>
      </c>
      <c r="O12" s="8"/>
      <c r="P12" s="18"/>
      <c r="Q12" s="8"/>
      <c r="R12" s="8"/>
    </row>
    <row r="13" spans="1:18" hidden="1" x14ac:dyDescent="0.25">
      <c r="A13" s="11"/>
      <c r="B13" s="19"/>
      <c r="C13" s="13"/>
      <c r="D13" s="14"/>
      <c r="E13" s="14"/>
      <c r="F13" s="15">
        <f t="shared" si="5"/>
        <v>0</v>
      </c>
      <c r="G13" s="20"/>
      <c r="H13" s="11"/>
      <c r="I13" s="15" t="e">
        <f t="shared" si="6"/>
        <v>#DIV/0!</v>
      </c>
      <c r="J13" s="15" t="e">
        <f t="shared" si="7"/>
        <v>#DIV/0!</v>
      </c>
      <c r="K13" s="17" t="e">
        <f t="shared" si="8"/>
        <v>#DIV/0!</v>
      </c>
      <c r="L13" s="14"/>
      <c r="M13" s="15">
        <f t="shared" si="9"/>
        <v>0</v>
      </c>
      <c r="O13" s="8"/>
      <c r="P13" s="18"/>
      <c r="Q13" s="8"/>
      <c r="R13" s="8"/>
    </row>
    <row r="14" spans="1:18" hidden="1" x14ac:dyDescent="0.25">
      <c r="A14" s="11"/>
      <c r="B14" s="19"/>
      <c r="C14" s="13"/>
      <c r="D14" s="14"/>
      <c r="E14" s="14"/>
      <c r="F14" s="15"/>
      <c r="G14" s="20"/>
      <c r="H14" s="11"/>
      <c r="I14" s="15"/>
      <c r="J14" s="15"/>
      <c r="K14" s="17"/>
      <c r="L14" s="14"/>
      <c r="M14" s="15"/>
      <c r="O14" s="8"/>
      <c r="P14" s="18"/>
      <c r="Q14" s="8"/>
      <c r="R14" s="8"/>
    </row>
    <row r="15" spans="1:18" x14ac:dyDescent="0.25">
      <c r="A15" s="21"/>
      <c r="B15" s="21"/>
      <c r="C15" s="15"/>
      <c r="D15" s="15"/>
      <c r="E15" s="15"/>
      <c r="F15" s="15"/>
      <c r="G15" s="11"/>
      <c r="H15" s="11"/>
      <c r="I15" s="15"/>
      <c r="J15" s="15"/>
      <c r="K15" s="17"/>
      <c r="L15" s="17"/>
      <c r="M15" s="22">
        <f>SUM(M8:M14)</f>
        <v>5000</v>
      </c>
    </row>
    <row r="16" spans="1:18" x14ac:dyDescent="0.25">
      <c r="O16" s="23"/>
    </row>
    <row r="17" spans="2:13" x14ac:dyDescent="0.25">
      <c r="B17" s="1" t="s">
        <v>20</v>
      </c>
      <c r="G17" s="24" t="s">
        <v>21</v>
      </c>
      <c r="H17" s="24"/>
      <c r="I17" s="24"/>
      <c r="J17" s="23"/>
      <c r="L17" s="23"/>
    </row>
    <row r="18" spans="2:13" x14ac:dyDescent="0.25">
      <c r="M18" s="23"/>
    </row>
    <row r="19" spans="2:13" x14ac:dyDescent="0.25">
      <c r="M19" s="23"/>
    </row>
  </sheetData>
  <mergeCells count="9">
    <mergeCell ref="G17:I17"/>
    <mergeCell ref="A1:M1"/>
    <mergeCell ref="A4:M4"/>
    <mergeCell ref="C5:F5"/>
    <mergeCell ref="I5:K5"/>
    <mergeCell ref="A2:M2"/>
    <mergeCell ref="L5:M5"/>
    <mergeCell ref="G5:G6"/>
    <mergeCell ref="H5:H6"/>
  </mergeCells>
  <pageMargins left="0.70866141732283472" right="0.70866141732283472" top="0.3" bottom="0.4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OEM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Admin</cp:lastModifiedBy>
  <cp:lastPrinted>2024-04-10T15:14:25Z</cp:lastPrinted>
  <dcterms:created xsi:type="dcterms:W3CDTF">2021-04-19T13:03:26Z</dcterms:created>
  <dcterms:modified xsi:type="dcterms:W3CDTF">2024-06-21T10:54:03Z</dcterms:modified>
</cp:coreProperties>
</file>