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60" windowWidth="29040" windowHeight="15780"/>
  </bookViews>
  <sheets>
    <sheet name="обосн" sheetId="8" r:id="rId1"/>
  </sheets>
  <calcPr calcId="145621"/>
</workbook>
</file>

<file path=xl/calcChain.xml><?xml version="1.0" encoding="utf-8"?>
<calcChain xmlns="http://schemas.openxmlformats.org/spreadsheetml/2006/main">
  <c r="L10" i="8" l="1"/>
  <c r="M10" i="8" s="1"/>
  <c r="N10" i="8" s="1"/>
  <c r="O10" i="8" s="1"/>
  <c r="J10" i="8"/>
  <c r="I10" i="8"/>
  <c r="K10" i="8" l="1"/>
  <c r="L9" i="8"/>
  <c r="M9" i="8" s="1"/>
  <c r="N9" i="8" s="1"/>
  <c r="O9" i="8" s="1"/>
  <c r="O11" i="8" s="1"/>
  <c r="J9" i="8"/>
  <c r="I9" i="8"/>
  <c r="K9" i="8" l="1"/>
  <c r="I12" i="8" l="1"/>
</calcChain>
</file>

<file path=xl/sharedStrings.xml><?xml version="1.0" encoding="utf-8"?>
<sst xmlns="http://schemas.openxmlformats.org/spreadsheetml/2006/main" count="32" uniqueCount="31">
  <si>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</si>
  <si>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</si>
  <si>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</si>
  <si>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</si>
  <si>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</si>
  <si>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</si>
  <si>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</si>
  <si>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</si>
  <si>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</si>
  <si>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</si>
  <si>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</si>
  <si>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</si>
  <si>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</si>
  <si>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</si>
  <si>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</si>
  <si>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</si>
  <si>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</si>
  <si>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</si>
  <si>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</si>
  <si>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</si>
  <si>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</si>
  <si>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</si>
  <si>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</si>
  <si>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шт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</si>
  <si>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</si>
  <si>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</si>
  <si>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</si>
  <si>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</si>
  <si>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Поставка холодильного оборудования для медицинского кабинета для нужд ГБДОУ детский сад № 14 в 2024 году</t>
  </si>
  <si>
    <t>Холодильник фармацевтический тип 1</t>
  </si>
  <si>
    <t>Холодильник фармацевтический тип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</si>
</sst>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ahoma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textRotation="90" wrapText="1"/>
    </xf>
    <xf numFmtId="165" fontId="9" fillId="4" borderId="0" xfId="0" applyNumberFormat="1" applyFont="1" applyFill="1" applyAlignment="1">
      <alignment horizontal="distributed" vertical="top" wrapText="1" justifyLastLine="1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distributed" vertical="center" wrapText="1" justifyLastLine="1"/>
    </xf>
    <xf numFmtId="0" fontId="9" fillId="4" borderId="1" xfId="0" applyFont="1" applyFill="1" applyBorder="1" applyAlignment="1">
      <alignment horizontal="distributed" vertical="center" justifyLastLine="1"/>
    </xf>
    <xf numFmtId="10" fontId="9" fillId="4" borderId="1" xfId="0" applyNumberFormat="1" applyFont="1" applyFill="1" applyBorder="1" applyAlignment="1">
      <alignment horizontal="distributed" vertical="center" justifyLastLine="1"/>
    </xf>
    <xf numFmtId="2" fontId="9" fillId="4" borderId="1" xfId="0" applyNumberFormat="1" applyFont="1" applyFill="1" applyBorder="1" applyAlignment="1">
      <alignment horizontal="distributed" vertical="center" wrapText="1" justifyLastLine="1"/>
    </xf>
    <xf numFmtId="165" fontId="9" fillId="4" borderId="1" xfId="0" applyNumberFormat="1" applyFont="1" applyFill="1" applyBorder="1" applyAlignment="1">
      <alignment horizontal="distributed" vertical="center" wrapText="1" justifyLastLine="1"/>
    </xf>
    <xf numFmtId="4" fontId="9" fillId="4" borderId="1" xfId="0" applyNumberFormat="1" applyFont="1" applyFill="1" applyBorder="1" applyAlignment="1">
      <alignment horizontal="center" vertical="center" wrapText="1" justifyLastLine="1"/>
    </xf>
    <xf numFmtId="4" fontId="9" fillId="4" borderId="11" xfId="0" applyNumberFormat="1" applyFont="1" applyFill="1" applyBorder="1" applyAlignment="1">
      <alignment horizontal="center" vertical="center" wrapText="1" justifyLastLine="1"/>
    </xf>
    <xf numFmtId="0" fontId="11" fillId="0" borderId="1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2" fontId="5" fillId="2" borderId="14" xfId="0" applyNumberFormat="1" applyFont="1" applyFill="1" applyBorder="1" applyAlignment="1">
      <alignment horizontal="center" vertical="center" wrapText="1"/>
    </xf>
    <xf numFmtId="2" fontId="5" fillId="2" borderId="15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Normal="100" workbookViewId="0">
      <selection activeCell="A12" sqref="A12:H12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3.28515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J1" s="2" t="s">
        <v>1</v>
      </c>
    </row>
    <row r="2" spans="1:16" ht="15.75" x14ac:dyDescent="0.25">
      <c r="J2" s="2"/>
      <c r="M2" s="38"/>
      <c r="N2" s="38"/>
      <c r="O2" s="38"/>
    </row>
    <row r="3" spans="1:16" ht="64.5" customHeight="1" x14ac:dyDescent="0.2">
      <c r="A3" s="50" t="s">
        <v>28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6" ht="15.7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6" ht="48" customHeight="1" x14ac:dyDescent="0.2">
      <c r="A5" s="58" t="s">
        <v>18</v>
      </c>
      <c r="B5" s="43"/>
      <c r="C5" s="61" t="s">
        <v>20</v>
      </c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3"/>
    </row>
    <row r="6" spans="1:16" ht="18.75" customHeight="1" x14ac:dyDescent="0.2">
      <c r="A6" s="58" t="s">
        <v>19</v>
      </c>
      <c r="B6" s="43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3"/>
    </row>
    <row r="7" spans="1:16" ht="48.75" customHeight="1" x14ac:dyDescent="0.2">
      <c r="A7" s="51" t="s">
        <v>2</v>
      </c>
      <c r="B7" s="51" t="s">
        <v>21</v>
      </c>
      <c r="C7" s="53" t="s">
        <v>3</v>
      </c>
      <c r="D7" s="55" t="s">
        <v>0</v>
      </c>
      <c r="E7" s="57" t="s">
        <v>24</v>
      </c>
      <c r="F7" s="57"/>
      <c r="G7" s="57"/>
      <c r="H7" s="57"/>
      <c r="I7" s="44" t="s">
        <v>4</v>
      </c>
      <c r="J7" s="45"/>
      <c r="K7" s="46"/>
      <c r="L7" s="47" t="s">
        <v>5</v>
      </c>
      <c r="M7" s="48"/>
      <c r="N7" s="48"/>
      <c r="O7" s="49"/>
    </row>
    <row r="8" spans="1:16" ht="201.75" customHeight="1" thickBot="1" x14ac:dyDescent="0.25">
      <c r="A8" s="52"/>
      <c r="B8" s="52"/>
      <c r="C8" s="54"/>
      <c r="D8" s="56"/>
      <c r="E8" s="23" t="s">
        <v>25</v>
      </c>
      <c r="F8" s="23" t="s">
        <v>27</v>
      </c>
      <c r="G8" s="23" t="s">
        <v>26</v>
      </c>
      <c r="H8" s="21" t="s">
        <v>6</v>
      </c>
      <c r="I8" s="19" t="s">
        <v>7</v>
      </c>
      <c r="J8" s="20" t="s">
        <v>8</v>
      </c>
      <c r="K8" s="20" t="s">
        <v>9</v>
      </c>
      <c r="L8" s="20" t="s">
        <v>10</v>
      </c>
      <c r="M8" s="21" t="s">
        <v>11</v>
      </c>
      <c r="N8" s="21" t="s">
        <v>12</v>
      </c>
      <c r="O8" s="21" t="s">
        <v>13</v>
      </c>
    </row>
    <row r="9" spans="1:16" ht="82.5" customHeight="1" thickTop="1" thickBot="1" x14ac:dyDescent="0.25">
      <c r="A9" s="26">
        <v>1</v>
      </c>
      <c r="B9" s="37" t="s">
        <v>29</v>
      </c>
      <c r="C9" s="27" t="s">
        <v>23</v>
      </c>
      <c r="D9" s="36">
        <v>2</v>
      </c>
      <c r="E9" s="28">
        <v>50220</v>
      </c>
      <c r="F9" s="28">
        <v>52340</v>
      </c>
      <c r="G9" s="28">
        <v>52000</v>
      </c>
      <c r="H9" s="25">
        <v>3</v>
      </c>
      <c r="I9" s="29">
        <f t="shared" ref="I9" si="0">AVERAGE(E9:G9)</f>
        <v>51520</v>
      </c>
      <c r="J9" s="30">
        <f t="shared" ref="J9" si="1">STDEV(E9:G9)</f>
        <v>1138.5956261992226</v>
      </c>
      <c r="K9" s="31">
        <f t="shared" ref="K9" si="2">J9/I9</f>
        <v>2.210007038430168E-2</v>
      </c>
      <c r="L9" s="32">
        <f t="shared" ref="L9" si="3">((D9/H9)*(SUM(E9:G9)))</f>
        <v>103040</v>
      </c>
      <c r="M9" s="33">
        <f t="shared" ref="M9" si="4">L9/D9</f>
        <v>51520</v>
      </c>
      <c r="N9" s="34">
        <f t="shared" ref="N9" si="5">ROUND(M9,2)</f>
        <v>51520</v>
      </c>
      <c r="O9" s="35">
        <f t="shared" ref="O9" si="6">N9*D9</f>
        <v>103040</v>
      </c>
    </row>
    <row r="10" spans="1:16" ht="66" customHeight="1" thickTop="1" thickBot="1" x14ac:dyDescent="0.25">
      <c r="A10" s="26">
        <v>2</v>
      </c>
      <c r="B10" s="37" t="s">
        <v>30</v>
      </c>
      <c r="C10" s="27" t="s">
        <v>23</v>
      </c>
      <c r="D10" s="36">
        <v>2</v>
      </c>
      <c r="E10" s="28">
        <v>55100</v>
      </c>
      <c r="F10" s="28">
        <v>57260</v>
      </c>
      <c r="G10" s="28">
        <v>56000</v>
      </c>
      <c r="H10" s="25">
        <v>3</v>
      </c>
      <c r="I10" s="29">
        <f t="shared" ref="I10" si="7">AVERAGE(E10:G10)</f>
        <v>56120</v>
      </c>
      <c r="J10" s="30">
        <f t="shared" ref="J10" si="8">STDEV(E10:G10)</f>
        <v>1084.9884792015075</v>
      </c>
      <c r="K10" s="31">
        <f t="shared" ref="K10" si="9">J10/I10</f>
        <v>1.9333365630818024E-2</v>
      </c>
      <c r="L10" s="32">
        <f t="shared" ref="L10" si="10">((D10/H10)*(SUM(E10:G10)))</f>
        <v>112240</v>
      </c>
      <c r="M10" s="33">
        <f t="shared" ref="M10" si="11">L10/D10</f>
        <v>56120</v>
      </c>
      <c r="N10" s="34">
        <f t="shared" ref="N10" si="12">ROUND(M10,2)</f>
        <v>56120</v>
      </c>
      <c r="O10" s="35">
        <f t="shared" ref="O10" si="13">N10*D10</f>
        <v>112240</v>
      </c>
    </row>
    <row r="11" spans="1:16" ht="13.5" thickTop="1" x14ac:dyDescent="0.2">
      <c r="A11" s="3"/>
      <c r="B11" s="4"/>
      <c r="C11" s="4"/>
      <c r="D11" s="4"/>
      <c r="E11" s="5"/>
      <c r="F11" s="5"/>
      <c r="G11" s="5"/>
      <c r="H11" s="6"/>
      <c r="I11" s="7"/>
      <c r="J11" s="8"/>
      <c r="K11" s="9"/>
      <c r="L11" s="10"/>
      <c r="M11" s="24"/>
      <c r="N11" s="10" t="s">
        <v>14</v>
      </c>
      <c r="O11" s="11">
        <f>SUM(O9:O10)</f>
        <v>215280</v>
      </c>
    </row>
    <row r="12" spans="1:16" ht="15.75" x14ac:dyDescent="0.2">
      <c r="A12" s="39" t="s">
        <v>15</v>
      </c>
      <c r="B12" s="39"/>
      <c r="C12" s="39"/>
      <c r="D12" s="39"/>
      <c r="E12" s="39"/>
      <c r="F12" s="39"/>
      <c r="G12" s="39"/>
      <c r="H12" s="39"/>
      <c r="I12" s="12">
        <f>O11</f>
        <v>215280</v>
      </c>
      <c r="J12" s="13" t="s">
        <v>16</v>
      </c>
      <c r="K12" s="13"/>
      <c r="L12" s="13"/>
      <c r="M12" s="13"/>
      <c r="N12" s="13"/>
      <c r="O12" s="12"/>
    </row>
    <row r="13" spans="1:16" s="14" customFormat="1" ht="20.25" customHeight="1" x14ac:dyDescent="0.25">
      <c r="A13" s="40" t="s">
        <v>22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1:16" s="15" customFormat="1" ht="75.75" customHeight="1" x14ac:dyDescent="0.25">
      <c r="A14" s="40" t="s">
        <v>17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6" s="14" customFormat="1" ht="34.5" customHeight="1" x14ac:dyDescent="0.25">
      <c r="A15" s="41"/>
      <c r="B15" s="41"/>
      <c r="C15" s="59"/>
      <c r="D15" s="59"/>
      <c r="E15" s="59"/>
      <c r="F15" s="59"/>
      <c r="G15" s="59"/>
      <c r="H15" s="59"/>
      <c r="I15" s="59"/>
      <c r="J15" s="16"/>
      <c r="K15" s="16"/>
      <c r="L15" s="16"/>
      <c r="M15" s="16"/>
      <c r="N15" s="16"/>
      <c r="O15" s="16"/>
    </row>
    <row r="16" spans="1:16" s="14" customFormat="1" ht="15.75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16"/>
      <c r="P16" s="17"/>
    </row>
    <row r="17" spans="1:15" ht="15.75" x14ac:dyDescent="0.25">
      <c r="A17" s="64"/>
      <c r="B17" s="64"/>
      <c r="C17" s="2"/>
      <c r="D17" s="2"/>
      <c r="E17" s="2"/>
      <c r="F17" s="2"/>
      <c r="G17" s="2"/>
      <c r="H17" s="2"/>
      <c r="J17" s="64"/>
      <c r="K17" s="64"/>
    </row>
    <row r="18" spans="1:15" s="16" customFormat="1" ht="15.75" x14ac:dyDescent="0.25">
      <c r="A18" s="59"/>
      <c r="B18" s="59"/>
      <c r="C18" s="59"/>
      <c r="D18" s="59"/>
      <c r="E18" s="59"/>
      <c r="F18" s="59"/>
      <c r="G18" s="59"/>
      <c r="H18" s="18"/>
    </row>
    <row r="19" spans="1:15" s="16" customFormat="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s="16" customFormat="1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22">
    <mergeCell ref="A18:G18"/>
    <mergeCell ref="C15:I15"/>
    <mergeCell ref="A16:N16"/>
    <mergeCell ref="A6:B6"/>
    <mergeCell ref="C5:O5"/>
    <mergeCell ref="A17:B17"/>
    <mergeCell ref="J17:K17"/>
    <mergeCell ref="M2:O2"/>
    <mergeCell ref="A12:H12"/>
    <mergeCell ref="A13:O13"/>
    <mergeCell ref="A14:O14"/>
    <mergeCell ref="A15:B15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2024-06-26T11:30:32Z</dcterms:modified>
</cp:coreProperties>
</file>