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/>
  <c r="M6"/>
  <c r="M7"/>
  <c r="M8"/>
  <c r="M4"/>
  <c r="H14"/>
  <c r="R14"/>
  <c r="H32" s="1"/>
  <c r="C31" l="1"/>
  <c r="C24"/>
  <c r="H20" l="1"/>
  <c r="M32" l="1"/>
  <c r="D32"/>
  <c r="C32"/>
  <c r="A32"/>
  <c r="D25"/>
  <c r="M33" l="1"/>
  <c r="C25"/>
  <c r="B25"/>
  <c r="B32" s="1"/>
  <c r="A25"/>
  <c r="B35" l="1"/>
  <c r="C20" l="1"/>
  <c r="B20"/>
  <c r="A20"/>
  <c r="L14" l="1"/>
  <c r="J14"/>
  <c r="M14"/>
  <c r="L25" l="1"/>
  <c r="N25"/>
</calcChain>
</file>

<file path=xl/sharedStrings.xml><?xml version="1.0" encoding="utf-8"?>
<sst xmlns="http://schemas.openxmlformats.org/spreadsheetml/2006/main" count="112" uniqueCount="88">
  <si>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</si>
  <si>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</si>
  <si>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</si>
  <si>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</si>
  <si>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</si>
  <si>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</si>
  <si>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</si>
  <si>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</si>
  <si>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</si>
  <si>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</si>
  <si>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</si>
  <si>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</si>
  <si>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</si>
  <si>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</si>
  <si>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</si>
  <si>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</si>
  <si>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</si>
  <si>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</si>
  <si>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</si>
  <si>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</si>
  <si>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</si>
  <si>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</si>
  <si>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</si>
  <si>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</si>
  <si>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</si>
  <si>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</si>
  <si>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</si>
  <si>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</si>
  <si>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</si>
  <si>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</si>
  <si>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</si>
  <si>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</si>
  <si>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</si>
  <si>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</si>
  <si>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</si>
  <si>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</si>
  <si>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</si>
  <si>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</si>
  <si>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</si>
  <si>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</si>
  <si>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</si>
  <si>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</si>
  <si>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</si>
  <si>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</si>
  <si>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</si>
  <si>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</si>
  <si>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</si>
  <si>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</si>
  <si>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</si>
  <si>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</si>
  <si>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</si>
  <si>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</si>
  <si>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</si>
  <si>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</si>
  <si>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</si>
  <si>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</si>
  <si>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</si>
  <si>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</si>
  <si>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</si>
  <si>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</si>
  <si>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t>Гавриленко О.К.</t>
  </si>
  <si>
    <t>1.4. Сводная информация о минимальном значении НЦ единицы товара:</t>
  </si>
  <si>
    <t xml:space="preserve"> </t>
  </si>
  <si>
    <t>МИКОФЕНОЛОВАЯ КИСЛОТА</t>
  </si>
  <si>
    <t>ТАБЛЕТКИ, ПОКРЫТЫЕ ОБОЛОЧКОЙ ; дозировка: 180 мг</t>
  </si>
  <si>
    <t>шт</t>
  </si>
  <si>
    <t>Да</t>
  </si>
  <si>
    <t xml:space="preserve">Вл.Новартис Фарма АГ, Швейцария (CHE-106.052.527); Вып.к.Перв.Уп.Втор.Уп.Пр.Общество с ограниченной ответственностью "Новартис Нева" (ООО "Новартис Нева"), Россия (7814494665); </t>
  </si>
  <si>
    <t xml:space="preserve">Майфортик, таблетки кишечнорастворимые, покрытые оболочкой, 180 мг, 10 шт. - блистер (10) - пачка картонная </t>
  </si>
  <si>
    <t xml:space="preserve">ЛП-№(000299)-(РГ-RU) 
25.05.2022 25-7-4212245-ОПР-изм </t>
  </si>
  <si>
    <t xml:space="preserve">Вл.Общество с ограниченной ответственностью "ФармМентал групп" (ООО "ФармМентал групп"), Россия (7729778070); Вып.к.Перв.Уп.Втор.Уп.Пр.Общество с ограниченной ответственностью "Натива" (ООО "Натива"), Россия (7715808818); </t>
  </si>
  <si>
    <t xml:space="preserve">Микофеноловая кислота, таблетки кишечнорастворимые, покрытые пленочной оболочкой, 180 мг, 50 шт. - банки (1) - пачки картонные </t>
  </si>
  <si>
    <t xml:space="preserve">ЛП-005022 
25.03.2022 25-7-4206275-ОПР-изм </t>
  </si>
  <si>
    <t xml:space="preserve">Вл.Вып.к.Перв.Уп.Втор.Уп.Пр.Общество с ограниченной ответственностью "НАНОФАРМА ДЕВЕЛОПМЕНТ" (ООО "НАНОФАРМА ДЕВЕЛОПМЕНТ"), Россия (1655283577); </t>
  </si>
  <si>
    <t xml:space="preserve">Феломика, таблетки кишечнорастворимые, покрытые оболочкой, 180 мг, 10 шт. - упаковки ячейковые контурные (10) - пачки картонные </t>
  </si>
  <si>
    <t xml:space="preserve">ЛП-004610 
11.05.2021 (20-4-4171156-ОПР-изм) </t>
  </si>
  <si>
    <t xml:space="preserve">Вл.Вып.к.Перв.Уп.Втор.Уп.Пр.ООО "Технология лекарств", Россия (5047082270); </t>
  </si>
  <si>
    <t xml:space="preserve">Микофеноловая кислота-ТЛ, таблетки кишечнорастворимые, покрытые оболочкой, 180 мг, 50 шт. - банки (1) - пачки картонные </t>
  </si>
  <si>
    <t xml:space="preserve">ЛП-004723 
01.12.2020 (511/20-20-ОПР) </t>
  </si>
  <si>
    <t xml:space="preserve">Вл.Акционерное общество "Фармасинтез" (АО "Фармасинтез"), Россия (3810023308); Вып.к.Перв.Уп.Втор.Уп.Пр.Акционерное общество "Фармасинтез" (АО "Фармасинтез"), Россия (3810023308); </t>
  </si>
  <si>
    <t xml:space="preserve">Никвесел, таблетки кишечнорастворимые, покрытые пленочной оболочкой, 180 мг, 10 шт. - упаковки ячейковые контурные (5) - пачки картонные </t>
  </si>
  <si>
    <t xml:space="preserve">ЛП-005911 
01.12.2020 (511/20-20-ОПР) </t>
  </si>
  <si>
    <t xml:space="preserve">Начальная максимальная цена контракта 3731 руб. 00 коп. (Три тысячи семьсот тридцать один  рубль 00 коп.) </t>
  </si>
  <si>
    <t xml:space="preserve"> 21.20.10.214-000021-1-00080-0000000000000</t>
  </si>
  <si>
    <t xml:space="preserve">КП
Вх. № 22/1 От 20.06.24
</t>
  </si>
  <si>
    <t xml:space="preserve">КП
Вх. № 22/2 От 20.06.24
</t>
  </si>
  <si>
    <t xml:space="preserve">КП
Вх. № 22/3 От 20.06.24
</t>
  </si>
  <si>
    <t xml:space="preserve">Референтная цена
</t>
  </si>
</sst>
</file>

<file path=xl/styles.xml><?xml version="1.0" encoding="utf-8"?>
<styleSheet xmlns="http://schemas.openxmlformats.org/spreadsheetml/2006/main">
  <numFmts count="3">
    <numFmt numFmtId="164" formatCode="#,###.00"/>
    <numFmt numFmtId="165" formatCode="#,##0.00_ ;\-#,##0.00\ "/>
    <numFmt numFmtId="166" formatCode="000000"/>
  </numFmts>
  <fonts count="2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rgb="FFCCCCF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165" fontId="9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/>
    <xf numFmtId="0" fontId="5" fillId="7" borderId="5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7" borderId="12" xfId="0" applyFont="1" applyFill="1" applyBorder="1" applyAlignment="1">
      <alignment wrapText="1"/>
    </xf>
    <xf numFmtId="0" fontId="7" fillId="7" borderId="3" xfId="0" applyFont="1" applyFill="1" applyBorder="1" applyAlignment="1">
      <alignment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8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165" fontId="5" fillId="9" borderId="1" xfId="0" applyNumberFormat="1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7" fillId="2" borderId="0" xfId="0" applyFont="1" applyFill="1" applyBorder="1" applyAlignment="1"/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0" fillId="2" borderId="3" xfId="0" applyFont="1" applyFill="1" applyBorder="1" applyAlignment="1"/>
    <xf numFmtId="165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7" fillId="11" borderId="1" xfId="0" applyNumberFormat="1" applyFont="1" applyFill="1" applyBorder="1" applyAlignment="1">
      <alignment horizontal="center" vertical="center" wrapText="1"/>
    </xf>
    <xf numFmtId="164" fontId="7" fillId="8" borderId="1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6" fillId="7" borderId="1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zakupki.gov.ru/epz/ktru/medCard/commonInfo.html?extCode=1ee31e8e-bf5b-11e9-bd5d-838f2eb084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57"/>
  <sheetViews>
    <sheetView tabSelected="1" topLeftCell="A31" zoomScale="90" zoomScaleNormal="90" workbookViewId="0">
      <selection activeCell="C44" sqref="C44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1.140625" style="1" customWidth="1"/>
    <col min="13" max="13" width="8.7109375" style="1" customWidth="1"/>
    <col min="14" max="14" width="10.85546875" style="1" customWidth="1"/>
    <col min="15" max="15" width="16.28515625" style="1" customWidth="1"/>
    <col min="16" max="16" width="13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50" t="s">
        <v>45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024" ht="349.5" customHeight="1">
      <c r="A2" s="51" t="s">
        <v>56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024" ht="55.5" customHeight="1">
      <c r="A3" s="2" t="s">
        <v>0</v>
      </c>
      <c r="B3" s="52" t="s">
        <v>1</v>
      </c>
      <c r="C3" s="52"/>
      <c r="D3" s="52" t="s">
        <v>2</v>
      </c>
      <c r="E3" s="52"/>
      <c r="F3" s="52"/>
      <c r="G3" s="52"/>
      <c r="H3" s="52"/>
      <c r="I3" s="52" t="s">
        <v>3</v>
      </c>
      <c r="J3" s="52"/>
      <c r="K3" s="52" t="s">
        <v>4</v>
      </c>
      <c r="L3" s="52"/>
      <c r="M3" s="52" t="s">
        <v>5</v>
      </c>
      <c r="N3" s="52"/>
      <c r="O3" s="25" t="s">
        <v>6</v>
      </c>
      <c r="P3" s="45"/>
    </row>
    <row r="4" spans="1:1024" ht="60.75" customHeight="1">
      <c r="A4" s="82">
        <v>1</v>
      </c>
      <c r="B4" s="110" t="s">
        <v>67</v>
      </c>
      <c r="C4" s="110"/>
      <c r="D4" s="110" t="s">
        <v>68</v>
      </c>
      <c r="E4" s="110"/>
      <c r="F4" s="110"/>
      <c r="G4" s="110"/>
      <c r="H4" s="110"/>
      <c r="I4" s="109" t="s">
        <v>69</v>
      </c>
      <c r="J4" s="109"/>
      <c r="K4" s="108">
        <v>3698.47</v>
      </c>
      <c r="L4" s="108"/>
      <c r="M4" s="107">
        <f>K4/O4</f>
        <v>36.984699999999997</v>
      </c>
      <c r="N4" s="107"/>
      <c r="O4" s="27">
        <v>100</v>
      </c>
      <c r="P4" s="45"/>
    </row>
    <row r="5" spans="1:1024" ht="75" customHeight="1">
      <c r="A5" s="111"/>
      <c r="B5" s="110" t="s">
        <v>70</v>
      </c>
      <c r="C5" s="110"/>
      <c r="D5" s="110" t="s">
        <v>71</v>
      </c>
      <c r="E5" s="110"/>
      <c r="F5" s="110"/>
      <c r="G5" s="110"/>
      <c r="H5" s="110"/>
      <c r="I5" s="109" t="s">
        <v>72</v>
      </c>
      <c r="J5" s="109"/>
      <c r="K5" s="108">
        <v>1541.8</v>
      </c>
      <c r="L5" s="108"/>
      <c r="M5" s="107">
        <f t="shared" ref="M5:M8" si="0">K5/O5</f>
        <v>30.835999999999999</v>
      </c>
      <c r="N5" s="107"/>
      <c r="O5" s="27">
        <v>50</v>
      </c>
      <c r="P5" s="45"/>
    </row>
    <row r="6" spans="1:1024" ht="54.75" customHeight="1">
      <c r="A6" s="111"/>
      <c r="B6" s="110" t="s">
        <v>73</v>
      </c>
      <c r="C6" s="110"/>
      <c r="D6" s="110" t="s">
        <v>74</v>
      </c>
      <c r="E6" s="110"/>
      <c r="F6" s="110"/>
      <c r="G6" s="110"/>
      <c r="H6" s="110"/>
      <c r="I6" s="109" t="s">
        <v>75</v>
      </c>
      <c r="J6" s="109"/>
      <c r="K6" s="108">
        <v>3168.48</v>
      </c>
      <c r="L6" s="108"/>
      <c r="M6" s="107">
        <f t="shared" si="0"/>
        <v>31.684799999999999</v>
      </c>
      <c r="N6" s="107"/>
      <c r="O6" s="27">
        <v>100</v>
      </c>
      <c r="P6" s="45"/>
    </row>
    <row r="7" spans="1:1024" ht="54.75" customHeight="1">
      <c r="A7" s="111"/>
      <c r="B7" s="110" t="s">
        <v>76</v>
      </c>
      <c r="C7" s="110"/>
      <c r="D7" s="110" t="s">
        <v>77</v>
      </c>
      <c r="E7" s="110"/>
      <c r="F7" s="110"/>
      <c r="G7" s="110"/>
      <c r="H7" s="110"/>
      <c r="I7" s="109" t="s">
        <v>78</v>
      </c>
      <c r="J7" s="109"/>
      <c r="K7" s="108">
        <v>1584.24</v>
      </c>
      <c r="L7" s="108"/>
      <c r="M7" s="107">
        <f t="shared" si="0"/>
        <v>31.684799999999999</v>
      </c>
      <c r="N7" s="107"/>
      <c r="O7" s="27">
        <v>50</v>
      </c>
      <c r="P7" s="45"/>
    </row>
    <row r="8" spans="1:1024" ht="69" customHeight="1">
      <c r="A8" s="111"/>
      <c r="B8" s="110" t="s">
        <v>79</v>
      </c>
      <c r="C8" s="110"/>
      <c r="D8" s="110" t="s">
        <v>80</v>
      </c>
      <c r="E8" s="110"/>
      <c r="F8" s="110"/>
      <c r="G8" s="110"/>
      <c r="H8" s="110"/>
      <c r="I8" s="109" t="s">
        <v>81</v>
      </c>
      <c r="J8" s="109"/>
      <c r="K8" s="108">
        <v>1541.8</v>
      </c>
      <c r="L8" s="108"/>
      <c r="M8" s="107">
        <f t="shared" si="0"/>
        <v>30.835999999999999</v>
      </c>
      <c r="N8" s="107"/>
      <c r="O8" s="27">
        <v>50</v>
      </c>
      <c r="P8" s="45"/>
    </row>
    <row r="9" spans="1:1024" ht="33.75" customHeight="1">
      <c r="A9" s="83"/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3">
        <v>30.84</v>
      </c>
      <c r="N9" s="93"/>
      <c r="O9" s="45"/>
      <c r="P9" s="45"/>
    </row>
    <row r="10" spans="1:1024" ht="15" customHeight="1">
      <c r="A10" s="55" t="s">
        <v>53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</row>
    <row r="11" spans="1:1024" ht="26.25" customHeight="1">
      <c r="A11" s="56"/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</row>
    <row r="12" spans="1:1024" ht="47.25" customHeight="1">
      <c r="A12" s="57" t="s">
        <v>0</v>
      </c>
      <c r="B12" s="57" t="s">
        <v>7</v>
      </c>
      <c r="C12" s="57" t="s">
        <v>8</v>
      </c>
      <c r="D12" s="57" t="s">
        <v>9</v>
      </c>
      <c r="E12" s="57" t="s">
        <v>6</v>
      </c>
      <c r="F12" s="57" t="s">
        <v>10</v>
      </c>
      <c r="G12" s="59" t="s">
        <v>84</v>
      </c>
      <c r="H12" s="60"/>
      <c r="I12" s="59" t="s">
        <v>85</v>
      </c>
      <c r="J12" s="60"/>
      <c r="K12" s="59" t="s">
        <v>86</v>
      </c>
      <c r="L12" s="60"/>
      <c r="M12" s="61" t="s">
        <v>11</v>
      </c>
      <c r="N12" s="62"/>
      <c r="O12" s="53" t="s">
        <v>12</v>
      </c>
      <c r="P12" s="53" t="s">
        <v>40</v>
      </c>
      <c r="Q12" s="53" t="s">
        <v>41</v>
      </c>
      <c r="R12" s="53" t="s">
        <v>42</v>
      </c>
      <c r="AMG12"/>
      <c r="AMH12"/>
      <c r="AMI12"/>
      <c r="AMJ12"/>
    </row>
    <row r="13" spans="1:1024" ht="94.5">
      <c r="A13" s="58"/>
      <c r="B13" s="58"/>
      <c r="C13" s="58"/>
      <c r="D13" s="58"/>
      <c r="E13" s="58"/>
      <c r="F13" s="58"/>
      <c r="G13" s="46" t="s">
        <v>13</v>
      </c>
      <c r="H13" s="46" t="s">
        <v>14</v>
      </c>
      <c r="I13" s="46" t="s">
        <v>13</v>
      </c>
      <c r="J13" s="46" t="s">
        <v>14</v>
      </c>
      <c r="K13" s="46" t="s">
        <v>13</v>
      </c>
      <c r="L13" s="46" t="s">
        <v>14</v>
      </c>
      <c r="M13" s="63"/>
      <c r="N13" s="64"/>
      <c r="O13" s="54"/>
      <c r="P13" s="54" t="s">
        <v>40</v>
      </c>
      <c r="Q13" s="54"/>
      <c r="R13" s="54"/>
      <c r="AME13"/>
      <c r="AMF13"/>
      <c r="AMG13"/>
      <c r="AMH13"/>
      <c r="AMI13"/>
      <c r="AMJ13"/>
    </row>
    <row r="14" spans="1:1024" ht="60.75" customHeight="1">
      <c r="A14" s="40">
        <v>1</v>
      </c>
      <c r="B14" s="34" t="s">
        <v>63</v>
      </c>
      <c r="C14" s="20" t="s">
        <v>64</v>
      </c>
      <c r="D14" s="20" t="s">
        <v>65</v>
      </c>
      <c r="E14" s="20">
        <v>100</v>
      </c>
      <c r="F14" s="20">
        <v>1</v>
      </c>
      <c r="G14" s="21">
        <v>4000</v>
      </c>
      <c r="H14" s="23">
        <f>G14/E14</f>
        <v>40</v>
      </c>
      <c r="I14" s="21">
        <v>4005</v>
      </c>
      <c r="J14" s="32">
        <f t="shared" ref="J14" si="1">I14/E14</f>
        <v>40.049999999999997</v>
      </c>
      <c r="K14" s="21">
        <v>4005</v>
      </c>
      <c r="L14" s="24">
        <f t="shared" ref="L14" si="2">K14/E14</f>
        <v>40.049999999999997</v>
      </c>
      <c r="M14" s="67">
        <f t="shared" ref="M14" si="3">H14</f>
        <v>40</v>
      </c>
      <c r="N14" s="67"/>
      <c r="O14" s="49" t="s">
        <v>83</v>
      </c>
      <c r="P14" s="47" t="s">
        <v>66</v>
      </c>
      <c r="Q14" s="35">
        <v>10</v>
      </c>
      <c r="R14" s="36">
        <f>E14*F14</f>
        <v>100</v>
      </c>
      <c r="AME14"/>
      <c r="AMF14"/>
      <c r="AMG14"/>
      <c r="AMH14"/>
      <c r="AMI14"/>
      <c r="AMJ14"/>
    </row>
    <row r="15" spans="1:1024" ht="10.5" customHeight="1">
      <c r="A15" s="68" t="s">
        <v>62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37"/>
      <c r="Q15" s="37"/>
      <c r="R15" s="38"/>
      <c r="AME15"/>
      <c r="AMF15"/>
      <c r="AMG15"/>
      <c r="AMH15"/>
      <c r="AMI15"/>
      <c r="AMJ15"/>
    </row>
    <row r="16" spans="1:1024" ht="4.5" customHeight="1">
      <c r="A16" s="65" t="s">
        <v>54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</row>
    <row r="17" spans="1:1024" ht="3" customHeight="1">
      <c r="A17" s="66"/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</row>
    <row r="18" spans="1:1024" ht="134.25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</row>
    <row r="19" spans="1:1024" ht="64.5" customHeight="1">
      <c r="A19" s="2" t="s">
        <v>0</v>
      </c>
      <c r="B19" s="3" t="s">
        <v>7</v>
      </c>
      <c r="C19" s="3" t="s">
        <v>8</v>
      </c>
      <c r="D19" s="52" t="s">
        <v>15</v>
      </c>
      <c r="E19" s="52"/>
      <c r="F19" s="52"/>
      <c r="G19" s="52"/>
      <c r="H19" s="2" t="s">
        <v>9</v>
      </c>
      <c r="I19" s="18" t="s">
        <v>43</v>
      </c>
      <c r="J19" s="52" t="s">
        <v>44</v>
      </c>
      <c r="K19" s="52"/>
      <c r="L19" s="2" t="s">
        <v>16</v>
      </c>
      <c r="M19" s="52" t="s">
        <v>17</v>
      </c>
      <c r="N19" s="52"/>
      <c r="AMI19"/>
      <c r="AMJ19"/>
    </row>
    <row r="20" spans="1:1024" ht="29.25" customHeight="1">
      <c r="A20" s="81">
        <f>A14</f>
        <v>1</v>
      </c>
      <c r="B20" s="82" t="str">
        <f>B14</f>
        <v>МИКОФЕНОЛОВАЯ КИСЛОТА</v>
      </c>
      <c r="C20" s="84" t="str">
        <f>C14</f>
        <v>ТАБЛЕТКИ, ПОКРЫТЫЕ ОБОЛОЧКОЙ ; дозировка: 180 мг</v>
      </c>
      <c r="D20" s="77" t="s">
        <v>18</v>
      </c>
      <c r="E20" s="77"/>
      <c r="F20" s="77"/>
      <c r="G20" s="77"/>
      <c r="H20" s="86" t="str">
        <f>D14</f>
        <v>шт</v>
      </c>
      <c r="I20" s="44" t="s">
        <v>18</v>
      </c>
      <c r="J20" s="78" t="s">
        <v>18</v>
      </c>
      <c r="K20" s="78"/>
      <c r="L20" s="22" t="s">
        <v>18</v>
      </c>
      <c r="M20" s="76" t="s">
        <v>18</v>
      </c>
      <c r="N20" s="76"/>
      <c r="AMI20"/>
      <c r="AMJ20"/>
    </row>
    <row r="21" spans="1:1024" ht="22.5" customHeight="1">
      <c r="A21" s="81"/>
      <c r="B21" s="83"/>
      <c r="C21" s="85"/>
      <c r="D21" s="77"/>
      <c r="E21" s="77"/>
      <c r="F21" s="77"/>
      <c r="G21" s="77"/>
      <c r="H21" s="87"/>
      <c r="I21" s="26" t="s">
        <v>18</v>
      </c>
      <c r="J21" s="78"/>
      <c r="K21" s="79"/>
      <c r="L21" s="74"/>
      <c r="M21" s="80" t="s">
        <v>18</v>
      </c>
      <c r="N21" s="80"/>
      <c r="AMI21"/>
      <c r="AMJ21"/>
    </row>
    <row r="22" spans="1:1024" ht="14.25" customHeight="1"/>
    <row r="23" spans="1:1024">
      <c r="A23" s="75" t="s">
        <v>61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</row>
    <row r="24" spans="1:1024" ht="159" customHeight="1">
      <c r="A24" s="4" t="s">
        <v>0</v>
      </c>
      <c r="B24" s="4" t="s">
        <v>7</v>
      </c>
      <c r="C24" s="4" t="str">
        <f>C12</f>
        <v>Дозировка, лекарственная форма</v>
      </c>
      <c r="D24" s="99" t="s">
        <v>9</v>
      </c>
      <c r="E24" s="100"/>
      <c r="F24" s="100"/>
      <c r="G24" s="101"/>
      <c r="H24" s="90" t="s">
        <v>20</v>
      </c>
      <c r="I24" s="90"/>
      <c r="J24" s="90" t="s">
        <v>21</v>
      </c>
      <c r="K24" s="90"/>
      <c r="L24" s="4" t="s">
        <v>22</v>
      </c>
      <c r="M24" s="48" t="s">
        <v>87</v>
      </c>
      <c r="N24" s="4" t="s">
        <v>23</v>
      </c>
    </row>
    <row r="25" spans="1:1024" ht="49.5" customHeight="1">
      <c r="A25" s="39">
        <f t="shared" ref="A25:D25" si="4">A14</f>
        <v>1</v>
      </c>
      <c r="B25" s="41" t="str">
        <f t="shared" si="4"/>
        <v>МИКОФЕНОЛОВАЯ КИСЛОТА</v>
      </c>
      <c r="C25" s="6" t="str">
        <f t="shared" si="4"/>
        <v>ТАБЛЕТКИ, ПОКРЫТЫЕ ОБОЛОЧКОЙ ; дозировка: 180 мг</v>
      </c>
      <c r="D25" s="71" t="str">
        <f t="shared" si="4"/>
        <v>шт</v>
      </c>
      <c r="E25" s="72"/>
      <c r="F25" s="73"/>
      <c r="G25" s="74"/>
      <c r="H25" s="97">
        <v>30.84</v>
      </c>
      <c r="I25" s="97"/>
      <c r="J25" s="98" t="s">
        <v>18</v>
      </c>
      <c r="K25" s="98"/>
      <c r="L25" s="17">
        <f>M14</f>
        <v>40</v>
      </c>
      <c r="M25" s="5"/>
      <c r="N25" s="19">
        <f>M14</f>
        <v>40</v>
      </c>
      <c r="O25" s="28"/>
    </row>
    <row r="26" spans="1:1024">
      <c r="A26" s="70"/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</row>
    <row r="27" spans="1:1024" ht="45" customHeight="1">
      <c r="A27" s="88" t="s">
        <v>57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</row>
    <row r="28" spans="1:1024">
      <c r="A28" s="7"/>
      <c r="B28" s="8" t="s">
        <v>24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spans="1:1024">
      <c r="A29" s="7"/>
      <c r="B29" s="9" t="s">
        <v>25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</row>
    <row r="30" spans="1:1024" ht="90" customHeight="1">
      <c r="A30" s="89" t="s">
        <v>26</v>
      </c>
      <c r="B30" s="89"/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</row>
    <row r="31" spans="1:1024" ht="60.75" customHeight="1">
      <c r="A31" s="4" t="s">
        <v>0</v>
      </c>
      <c r="B31" s="4" t="s">
        <v>7</v>
      </c>
      <c r="C31" s="4" t="str">
        <f>C12</f>
        <v>Дозировка, лекарственная форма</v>
      </c>
      <c r="D31" s="90" t="s">
        <v>9</v>
      </c>
      <c r="E31" s="90"/>
      <c r="F31" s="90"/>
      <c r="G31" s="90"/>
      <c r="H31" s="16" t="s">
        <v>39</v>
      </c>
      <c r="I31" s="90" t="s">
        <v>27</v>
      </c>
      <c r="J31" s="90"/>
      <c r="K31" s="90" t="s">
        <v>28</v>
      </c>
      <c r="L31" s="90"/>
      <c r="M31" s="90" t="s">
        <v>29</v>
      </c>
      <c r="N31" s="90"/>
      <c r="O31" s="33" t="s">
        <v>19</v>
      </c>
      <c r="AMJ31"/>
    </row>
    <row r="32" spans="1:1024" ht="56.25" customHeight="1">
      <c r="A32" s="39">
        <f>A14</f>
        <v>1</v>
      </c>
      <c r="B32" s="41" t="str">
        <f>B25</f>
        <v>МИКОФЕНОЛОВАЯ КИСЛОТА</v>
      </c>
      <c r="C32" s="10" t="str">
        <f t="shared" ref="C32:D32" si="5">C14</f>
        <v>ТАБЛЕТКИ, ПОКРЫТЫЕ ОБОЛОЧКОЙ ; дозировка: 180 мг</v>
      </c>
      <c r="D32" s="102" t="str">
        <f t="shared" si="5"/>
        <v>шт</v>
      </c>
      <c r="E32" s="102"/>
      <c r="F32" s="102"/>
      <c r="G32" s="102"/>
      <c r="H32" s="11">
        <f>R14</f>
        <v>100</v>
      </c>
      <c r="I32" s="103">
        <v>30.84</v>
      </c>
      <c r="J32" s="103"/>
      <c r="K32" s="104">
        <v>37.31</v>
      </c>
      <c r="L32" s="104"/>
      <c r="M32" s="103">
        <f t="shared" ref="M32" si="6">K32*H32</f>
        <v>3731</v>
      </c>
      <c r="N32" s="103"/>
      <c r="O32" s="42">
        <v>10</v>
      </c>
      <c r="AMJ32"/>
    </row>
    <row r="33" spans="1:36" ht="14.25" customHeight="1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96">
        <f>SUM(M32:N32)</f>
        <v>3731</v>
      </c>
      <c r="N33" s="96"/>
    </row>
    <row r="34" spans="1:36" ht="30" customHeight="1">
      <c r="A34" s="43"/>
      <c r="B34" s="105" t="s">
        <v>82</v>
      </c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</row>
    <row r="35" spans="1:36" ht="14.25" hidden="1" customHeight="1">
      <c r="B35" s="68" t="str">
        <f>A15</f>
        <v xml:space="preserve"> </v>
      </c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</row>
    <row r="36" spans="1:36">
      <c r="B36" s="29" t="s">
        <v>46</v>
      </c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13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</row>
    <row r="37" spans="1:36">
      <c r="B37" s="30" t="s">
        <v>30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13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</row>
    <row r="38" spans="1:36" ht="26.25" customHeight="1">
      <c r="B38" s="91" t="s">
        <v>31</v>
      </c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13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</row>
    <row r="39" spans="1:36">
      <c r="B39" s="30" t="s">
        <v>32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13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</row>
    <row r="40" spans="1:36">
      <c r="B40" s="31" t="s">
        <v>55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13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  <row r="41" spans="1:36">
      <c r="B41" s="30" t="s">
        <v>33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13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</row>
    <row r="42" spans="1:36">
      <c r="B42" s="30" t="s">
        <v>34</v>
      </c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13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</row>
    <row r="43" spans="1:36">
      <c r="B43" s="30" t="s">
        <v>47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13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</row>
    <row r="44" spans="1:36">
      <c r="B44" s="30" t="s">
        <v>59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13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</row>
    <row r="45" spans="1:36" ht="27" customHeight="1">
      <c r="B45" s="91" t="s">
        <v>58</v>
      </c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  <c r="O45" s="92"/>
      <c r="P45" s="13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</row>
    <row r="46" spans="1:36">
      <c r="B46" s="30" t="s">
        <v>35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13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</row>
    <row r="47" spans="1:36">
      <c r="B47" s="30" t="s">
        <v>48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13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</row>
    <row r="48" spans="1:36">
      <c r="B48" s="30" t="s">
        <v>36</v>
      </c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13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</row>
    <row r="49" spans="2:36" ht="27" customHeight="1">
      <c r="B49" s="91" t="s">
        <v>37</v>
      </c>
      <c r="C49" s="92"/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13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</row>
    <row r="50" spans="2:36" ht="26.25" customHeight="1">
      <c r="B50" s="91" t="s">
        <v>38</v>
      </c>
      <c r="C50" s="92"/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13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</row>
    <row r="51" spans="2:36" ht="23.25" customHeight="1">
      <c r="B51" s="91" t="s">
        <v>49</v>
      </c>
      <c r="C51" s="9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13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</row>
    <row r="52" spans="2:36">
      <c r="B52" s="30" t="s">
        <v>50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13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</row>
    <row r="53" spans="2:36">
      <c r="B53" s="30" t="s">
        <v>51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13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</row>
    <row r="54" spans="2:36">
      <c r="B54" s="12"/>
    </row>
    <row r="55" spans="2:36">
      <c r="B55" s="1" t="s">
        <v>52</v>
      </c>
      <c r="C55" s="15"/>
      <c r="D55" s="1" t="s">
        <v>60</v>
      </c>
    </row>
    <row r="57" spans="2:36">
      <c r="C57" s="15"/>
    </row>
  </sheetData>
  <mergeCells count="93">
    <mergeCell ref="A4:A9"/>
    <mergeCell ref="B6:C6"/>
    <mergeCell ref="D6:H6"/>
    <mergeCell ref="I6:J6"/>
    <mergeCell ref="K6:L6"/>
    <mergeCell ref="B7:C7"/>
    <mergeCell ref="D7:H7"/>
    <mergeCell ref="I7:J7"/>
    <mergeCell ref="K7:L7"/>
    <mergeCell ref="B8:C8"/>
    <mergeCell ref="M6:N6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M7:N7"/>
    <mergeCell ref="M8:N8"/>
    <mergeCell ref="K8:L8"/>
    <mergeCell ref="I8:J8"/>
    <mergeCell ref="D8:H8"/>
    <mergeCell ref="M9:N9"/>
    <mergeCell ref="K9:L9"/>
    <mergeCell ref="B9:J9"/>
    <mergeCell ref="B35:O35"/>
    <mergeCell ref="M33:N33"/>
    <mergeCell ref="H24:I24"/>
    <mergeCell ref="J24:K24"/>
    <mergeCell ref="H25:I25"/>
    <mergeCell ref="J25:K25"/>
    <mergeCell ref="D24:G24"/>
    <mergeCell ref="M31:N31"/>
    <mergeCell ref="D32:G32"/>
    <mergeCell ref="I32:J32"/>
    <mergeCell ref="K32:L32"/>
    <mergeCell ref="B34:O34"/>
    <mergeCell ref="M32:N32"/>
    <mergeCell ref="B51:O51"/>
    <mergeCell ref="B38:O38"/>
    <mergeCell ref="B45:O45"/>
    <mergeCell ref="B50:O50"/>
    <mergeCell ref="B49:O49"/>
    <mergeCell ref="A27:N27"/>
    <mergeCell ref="A30:N30"/>
    <mergeCell ref="D31:G31"/>
    <mergeCell ref="I31:J31"/>
    <mergeCell ref="K31:L31"/>
    <mergeCell ref="A26:N26"/>
    <mergeCell ref="D25:G25"/>
    <mergeCell ref="A23:N23"/>
    <mergeCell ref="M20:N20"/>
    <mergeCell ref="D21:G21"/>
    <mergeCell ref="J21:L21"/>
    <mergeCell ref="M21:N21"/>
    <mergeCell ref="A20:A21"/>
    <mergeCell ref="B20:B21"/>
    <mergeCell ref="C20:C21"/>
    <mergeCell ref="D20:G20"/>
    <mergeCell ref="H20:H21"/>
    <mergeCell ref="J20:K20"/>
    <mergeCell ref="A16:N18"/>
    <mergeCell ref="D19:G19"/>
    <mergeCell ref="J19:K19"/>
    <mergeCell ref="M19:N19"/>
    <mergeCell ref="M14:N14"/>
    <mergeCell ref="A15:O15"/>
    <mergeCell ref="Q12:Q13"/>
    <mergeCell ref="R12:R13"/>
    <mergeCell ref="P12:P13"/>
    <mergeCell ref="O12:O13"/>
    <mergeCell ref="A10:N11"/>
    <mergeCell ref="A12:A13"/>
    <mergeCell ref="B12:B13"/>
    <mergeCell ref="C12:C13"/>
    <mergeCell ref="D12:D13"/>
    <mergeCell ref="E12:E13"/>
    <mergeCell ref="F12:F13"/>
    <mergeCell ref="G12:H12"/>
    <mergeCell ref="I12:J12"/>
    <mergeCell ref="K12:L12"/>
    <mergeCell ref="M12:N13"/>
    <mergeCell ref="A1:N1"/>
    <mergeCell ref="A2:N2"/>
    <mergeCell ref="B3:C3"/>
    <mergeCell ref="D3:H3"/>
    <mergeCell ref="I3:J3"/>
    <mergeCell ref="K3:L3"/>
    <mergeCell ref="M3:N3"/>
  </mergeCells>
  <hyperlinks>
    <hyperlink ref="O14" r:id="rId1" display="https://zakupki.gov.ru/epz/ktru/medCard/commonInfo.html?extCode=1ee31e8e-bf5b-11e9-bd5d-838f2eb08402"/>
  </hyperlink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2024-03-27T11:26:07Z</cp:lastPrinted>
  <dcterms:created xsi:type="dcterms:W3CDTF">2006-09-16T00:00:00Z</dcterms:created>
  <dcterms:modified xsi:type="dcterms:W3CDTF">2024-06-24T08:11:46Z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