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shivtsev\Downloads\EVG\ЗАКАЗ СТОЛА ДЛЯ РАБОТЫ СТОЯ\"/>
    </mc:Choice>
  </mc:AlternateContent>
  <bookViews>
    <workbookView xWindow="0" yWindow="0" windowWidth="28800" windowHeight="12435"/>
  </bookViews>
  <sheets>
    <sheet name="Расчет НМЦК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F5" i="1" l="1"/>
  <c r="I6" i="1" l="1"/>
  <c r="G6" i="1"/>
  <c r="E6" i="1"/>
  <c r="S5" i="1" l="1"/>
  <c r="J5" i="1"/>
  <c r="L5" i="1" l="1"/>
  <c r="O5" i="1" s="1"/>
  <c r="K5" i="1"/>
  <c r="Q5" i="1" s="1"/>
  <c r="O6" i="1" l="1"/>
  <c r="O7" i="1" s="1"/>
</calcChain>
</file>

<file path=xl/sharedStrings.xml><?xml version="1.0" encoding="utf-8"?>
<sst xmlns="http://schemas.openxmlformats.org/spreadsheetml/2006/main" count="70" uniqueCount="64">
  <si>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</si>
  <si>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</si>
  <si>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</si>
  <si>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</si>
  <si>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</si>
  <si>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</si>
  <si>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</si>
  <si>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</si>
  <si>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</si>
  <si>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</si>
  <si>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</si>
  <si>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</si>
  <si>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</si>
  <si>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</si>
  <si>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</si>
  <si>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Расчет выполнил:</t>
  </si>
  <si>
    <t>Сотрудник контрактной службы:</t>
  </si>
  <si>
    <t>РАСШИФРОВКА</t>
  </si>
  <si>
    <t>ПОДПИСЬ</t>
  </si>
  <si>
    <t>Калиновская К.И.</t>
  </si>
  <si>
    <t>Главный специалист Отдела массовых мероприятий и развития добровольческой деятельности</t>
  </si>
  <si>
    <t>Начальник Отдела массовых мероприятий и развития добровольческой деятельности</t>
  </si>
  <si>
    <t>Специалист 1 категории Отдела массовых мероприятий и развития добровольческой деятельности</t>
  </si>
  <si>
    <t>Главный специалист Отдела гражданского и патриотического воспитания молодежи</t>
  </si>
  <si>
    <t>Специалист 1 категории Отдела гражданского и патриотического воспитания молодежи</t>
  </si>
  <si>
    <t>Ведущий специалист Отдела массовых мероприятий и развития добровольческой деятельности</t>
  </si>
  <si>
    <t>Ведущий специалист Отдела гражданского и патриотического воспитания молодежи</t>
  </si>
  <si>
    <t>Ведущий специалист Сектора социальных программ</t>
  </si>
  <si>
    <t>Специалист 1 категории Сектора социальных программ</t>
  </si>
  <si>
    <t>Главный специалист Сектора социальных программ</t>
  </si>
  <si>
    <t>Главный специалист Отдела поддержки и развития некоммерческих организаций</t>
  </si>
  <si>
    <t>Ведущий специалист Отдела поддержки и развития некоммерческих организаций</t>
  </si>
  <si>
    <t>Специалист 1 категории Отдела поддержки и развития некоммерческих организаций</t>
  </si>
  <si>
    <t>Главный специалист Отдела по поддержке молодежных инициатив и реализации программ в сфере государственной мол. политики</t>
  </si>
  <si>
    <t>Ведущий специалист Отдела по поддержке молодежных инициатив и реализации программ в сфере государственной мол. политики</t>
  </si>
  <si>
    <t>Специалист 1 категории Отдела по поддержке молодежных инициатив и реализации программ в сфере государственной мол. политики</t>
  </si>
  <si>
    <t>Главный специалист Отдела закупок и материально-технического обеспечения</t>
  </si>
  <si>
    <t>Ведущий специалист Отдела закупок и материально-технического обеспечения</t>
  </si>
  <si>
    <t>Специалист 1 категории Отдела закупок и материально-технического обеспечения</t>
  </si>
  <si>
    <t>Начальник Отдела гражданского и патриотического воспитания молодежи</t>
  </si>
  <si>
    <t>Крючкова О.Н.</t>
  </si>
  <si>
    <t>Начальник Сектора социальных программ</t>
  </si>
  <si>
    <t>Савченко А.Ю.</t>
  </si>
  <si>
    <t>Начальник Отдела поддержки и развития некоммерческих организаций</t>
  </si>
  <si>
    <t>Максимова О.А.</t>
  </si>
  <si>
    <t>Начальник Отдела по поддержке молодежных инициатив и реализации программ в сфере государственной мол. Политики</t>
  </si>
  <si>
    <t>Еремин Д.А.</t>
  </si>
  <si>
    <t>Начальник Отдела закупок и материально-технического обеспечения</t>
  </si>
  <si>
    <t>Ястребов А.В.</t>
  </si>
  <si>
    <t>Старший инженер Отдела закупок и материально-технического обеспечения</t>
  </si>
  <si>
    <t>Заведующий хозяйством Отдела закупок и материально-технического обеспечения</t>
  </si>
  <si>
    <t>Ведущий специалист Сектора развития добровольческой деятельности</t>
  </si>
  <si>
    <t>Начальник Сектора развития добровольческой деятельности</t>
  </si>
  <si>
    <t>Старший инспектор Сектора развития добровольческой деятельности</t>
  </si>
  <si>
    <t>Если в КП цены БЕЗ НДС,        то нужен пересчет</t>
  </si>
  <si>
    <t>Кладовщик</t>
  </si>
  <si>
    <t>Ефимов В.Г.</t>
  </si>
  <si>
    <t>ШТ.</t>
  </si>
  <si>
    <t>РАСЧЕТ НАЧАЛЬНОЙ (МАКСИМАЛЬНОЙ) ЦЕНЫ ГОСУДАРСТВЕННОГО КОНТРАКТА 
 по закупке стола для работы сидя и стоя</t>
  </si>
  <si>
    <t>Стол для работы сидя и стоя</t>
  </si>
  <si>
    <t>КП 1.                    Вх. №              от 01.07.2024</t>
  </si>
  <si>
    <t>КП 2.                      Вх. №               от 01.07.2024</t>
  </si>
  <si>
    <t>КП 3.                Вх. №               от 01.07.2024</t>
  </si>
  <si>
    <t xml:space="preserve"> В соответствии с требованиями ст. 34 Бюджетного кодекса РФ, наименьшая цена Государственного контракта, предложенная поставщиком (подрядчиком, исполнителем), составила: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</si>
</sst>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3" fontId="0" fillId="3" borderId="8" xfId="1" applyFont="1" applyFill="1" applyBorder="1" applyAlignment="1">
      <alignment horizontal="center" vertical="center"/>
    </xf>
    <xf numFmtId="43" fontId="0" fillId="0" borderId="9" xfId="1" applyFont="1" applyFill="1" applyBorder="1" applyAlignment="1">
      <alignment horizontal="center" vertical="center"/>
    </xf>
    <xf numFmtId="43" fontId="0" fillId="3" borderId="4" xfId="1" applyFont="1" applyFill="1" applyBorder="1" applyAlignment="1">
      <alignment horizontal="center" vertical="center"/>
    </xf>
    <xf numFmtId="43" fontId="0" fillId="0" borderId="13" xfId="1" applyFont="1" applyFill="1" applyBorder="1" applyAlignment="1">
      <alignment horizontal="center" vertical="center"/>
    </xf>
    <xf numFmtId="43" fontId="0" fillId="0" borderId="7" xfId="1" applyFont="1" applyFill="1" applyBorder="1" applyAlignment="1">
      <alignment horizontal="center" vertical="center"/>
    </xf>
    <xf numFmtId="43" fontId="0" fillId="0" borderId="15" xfId="1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10" fontId="0" fillId="0" borderId="5" xfId="1" applyNumberFormat="1" applyFont="1" applyFill="1" applyBorder="1" applyAlignment="1">
      <alignment horizontal="center" vertical="center"/>
    </xf>
    <xf numFmtId="1" fontId="0" fillId="3" borderId="5" xfId="1" applyNumberFormat="1" applyFont="1" applyFill="1" applyBorder="1" applyAlignment="1">
      <alignment horizontal="center" vertical="center"/>
    </xf>
    <xf numFmtId="1" fontId="0" fillId="3" borderId="15" xfId="1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" fontId="0" fillId="3" borderId="10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7" xfId="0" applyBorder="1" applyAlignment="1"/>
    <xf numFmtId="0" fontId="0" fillId="0" borderId="19" xfId="0" applyBorder="1"/>
    <xf numFmtId="0" fontId="0" fillId="0" borderId="0" xfId="0" applyBorder="1"/>
    <xf numFmtId="0" fontId="0" fillId="0" borderId="28" xfId="0" applyBorder="1"/>
    <xf numFmtId="0" fontId="0" fillId="0" borderId="29" xfId="0" applyBorder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0" fillId="0" borderId="26" xfId="0" applyBorder="1" applyAlignment="1"/>
    <xf numFmtId="0" fontId="3" fillId="0" borderId="16" xfId="0" applyFont="1" applyBorder="1" applyAlignment="1"/>
    <xf numFmtId="0" fontId="3" fillId="0" borderId="29" xfId="0" applyFont="1" applyBorder="1" applyAlignment="1"/>
    <xf numFmtId="0" fontId="3" fillId="0" borderId="29" xfId="0" applyFont="1" applyBorder="1" applyAlignment="1">
      <alignment horizontal="center"/>
    </xf>
    <xf numFmtId="0" fontId="0" fillId="0" borderId="0" xfId="0"/>
    <xf numFmtId="43" fontId="0" fillId="0" borderId="1" xfId="0" applyNumberFormat="1" applyFill="1" applyBorder="1" applyAlignment="1">
      <alignment horizontal="center" vertical="center"/>
    </xf>
    <xf numFmtId="0" fontId="0" fillId="0" borderId="0" xfId="0"/>
    <xf numFmtId="4" fontId="0" fillId="0" borderId="0" xfId="0" applyNumberFormat="1"/>
    <xf numFmtId="0" fontId="0" fillId="0" borderId="2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0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left"/>
    </xf>
    <xf numFmtId="0" fontId="0" fillId="0" borderId="19" xfId="0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</cellXfs>
  <cellStyles count="3">
    <cellStyle name="Обычный" xfId="0" builtinId="0"/>
    <cellStyle name="Финансовый" xfId="1" builtinId="3"/>
    <cellStyle name="Финансовый 2" xfId="2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abSelected="1" topLeftCell="A4" zoomScale="115" zoomScaleNormal="115" workbookViewId="0">
      <selection activeCell="C4" sqref="C4:D4"/>
    </sheetView>
  </sheetViews>
  <sheetFormatPr defaultRowHeight="15" x14ac:dyDescent="0.25"/>
  <cols>
    <col min="1" max="1" width="8.5703125" customWidth="1"/>
    <col min="3" max="3" width="20.140625" customWidth="1"/>
    <col min="4" max="4" width="24.5703125" style="1" customWidth="1"/>
    <col min="5" max="10" width="13.7109375" customWidth="1"/>
    <col min="11" max="11" width="15.85546875" customWidth="1"/>
    <col min="12" max="12" width="14.85546875" customWidth="1"/>
    <col min="13" max="13" width="12.85546875" customWidth="1"/>
    <col min="14" max="14" width="19.140625" bestFit="1" customWidth="1"/>
    <col min="15" max="15" width="16.42578125" style="2" customWidth="1"/>
    <col min="16" max="16" width="23.5703125" customWidth="1"/>
    <col min="17" max="17" width="0.140625" style="2" hidden="1" customWidth="1"/>
    <col min="18" max="18" width="10.28515625" hidden="1" customWidth="1"/>
    <col min="19" max="19" width="15.140625" hidden="1" customWidth="1"/>
  </cols>
  <sheetData>
    <row r="1" spans="1:19" ht="15.75" thickBot="1" x14ac:dyDescent="0.3"/>
    <row r="2" spans="1:19" ht="37.5" customHeight="1" thickBot="1" x14ac:dyDescent="0.3">
      <c r="B2" s="66" t="s">
        <v>58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8"/>
      <c r="Q2" s="21" t="s">
        <v>9</v>
      </c>
      <c r="R2" s="69" t="s">
        <v>54</v>
      </c>
      <c r="S2" s="70"/>
    </row>
    <row r="3" spans="1:19" ht="61.5" customHeight="1" thickBot="1" x14ac:dyDescent="0.3">
      <c r="Q3" s="22" t="s">
        <v>10</v>
      </c>
      <c r="R3" s="71"/>
      <c r="S3" s="72"/>
    </row>
    <row r="4" spans="1:19" ht="188.25" customHeight="1" thickBot="1" x14ac:dyDescent="0.3">
      <c r="B4" s="3" t="s">
        <v>0</v>
      </c>
      <c r="C4" s="77" t="s">
        <v>1</v>
      </c>
      <c r="D4" s="78"/>
      <c r="E4" s="45" t="s">
        <v>60</v>
      </c>
      <c r="F4" s="5" t="s">
        <v>2</v>
      </c>
      <c r="G4" s="45" t="s">
        <v>61</v>
      </c>
      <c r="H4" s="6" t="s">
        <v>2</v>
      </c>
      <c r="I4" s="45" t="s">
        <v>62</v>
      </c>
      <c r="J4" s="5" t="s">
        <v>2</v>
      </c>
      <c r="K4" s="3" t="s">
        <v>7</v>
      </c>
      <c r="L4" s="4" t="s">
        <v>3</v>
      </c>
      <c r="M4" s="3" t="s">
        <v>4</v>
      </c>
      <c r="N4" s="7" t="s">
        <v>11</v>
      </c>
      <c r="O4" s="7" t="s">
        <v>12</v>
      </c>
      <c r="Q4" s="23" t="s">
        <v>8</v>
      </c>
      <c r="R4" s="25" t="s">
        <v>13</v>
      </c>
      <c r="S4" s="26" t="s">
        <v>14</v>
      </c>
    </row>
    <row r="5" spans="1:19" ht="130.5" customHeight="1" thickBot="1" x14ac:dyDescent="0.3">
      <c r="B5" s="44">
        <v>1</v>
      </c>
      <c r="C5" s="79" t="s">
        <v>59</v>
      </c>
      <c r="D5" s="79"/>
      <c r="E5" s="13">
        <v>10500</v>
      </c>
      <c r="F5" s="12">
        <f>ROUND(E5/M5,2)</f>
        <v>10500</v>
      </c>
      <c r="G5" s="13">
        <v>16390</v>
      </c>
      <c r="H5" s="14">
        <f>ROUND(G5/M5,2)</f>
        <v>16390</v>
      </c>
      <c r="I5" s="11">
        <v>21000</v>
      </c>
      <c r="J5" s="12">
        <f>ROUND(I5/M5,2)</f>
        <v>21000</v>
      </c>
      <c r="K5" s="18">
        <f>STDEV(F5,H5,J5)/AVERAGE(F5,H5,J5)</f>
        <v>0.3296922391687756</v>
      </c>
      <c r="L5" s="15">
        <f>ROUND((F5+H5+J5)/3,2)</f>
        <v>15963.33</v>
      </c>
      <c r="M5" s="19">
        <v>1</v>
      </c>
      <c r="N5" s="20" t="s">
        <v>57</v>
      </c>
      <c r="O5" s="16">
        <f>L5*M5</f>
        <v>15963.33</v>
      </c>
      <c r="Q5" s="24" t="str">
        <f t="shared" ref="Q5" si="0">IF(K5&lt;=0.33,$Q$2,$Q$3)</f>
        <v>ОК</v>
      </c>
      <c r="R5" s="27">
        <v>0</v>
      </c>
      <c r="S5" s="28">
        <f>ROUND(R5*1.2,2)</f>
        <v>0</v>
      </c>
    </row>
    <row r="6" spans="1:19" ht="15.75" thickBot="1" x14ac:dyDescent="0.3">
      <c r="B6" s="59"/>
      <c r="C6" s="60"/>
      <c r="D6" s="61"/>
      <c r="E6" s="41">
        <f>SUM(E5:E5)</f>
        <v>10500</v>
      </c>
      <c r="F6" s="9"/>
      <c r="G6" s="41">
        <f>SUM(G5:G5)</f>
        <v>16390</v>
      </c>
      <c r="H6" s="10"/>
      <c r="I6" s="41">
        <f>SUM(I5:I5)</f>
        <v>21000</v>
      </c>
      <c r="J6" s="9"/>
      <c r="K6" s="8"/>
      <c r="L6" s="73" t="s">
        <v>5</v>
      </c>
      <c r="M6" s="74"/>
      <c r="N6" s="75"/>
      <c r="O6" s="17">
        <f>SUM(O5:O5)</f>
        <v>15963.33</v>
      </c>
    </row>
    <row r="7" spans="1:19" ht="15.75" thickBot="1" x14ac:dyDescent="0.3">
      <c r="B7" s="73" t="s">
        <v>6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5"/>
      <c r="O7" s="17">
        <f>ROUND(O6/6,2)</f>
        <v>2660.56</v>
      </c>
    </row>
    <row r="8" spans="1:19" ht="15.75" thickBot="1" x14ac:dyDescent="0.3">
      <c r="A8" s="40"/>
      <c r="B8" s="76" t="s">
        <v>63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43">
        <v>10500</v>
      </c>
      <c r="N8" s="42"/>
      <c r="O8" s="42"/>
      <c r="P8" s="42"/>
      <c r="Q8" s="42"/>
    </row>
    <row r="9" spans="1:19" x14ac:dyDescent="0.25">
      <c r="B9" s="62" t="s">
        <v>15</v>
      </c>
      <c r="C9" s="63"/>
      <c r="D9" s="36"/>
      <c r="E9" s="64" t="s">
        <v>55</v>
      </c>
      <c r="F9" s="64"/>
      <c r="G9" s="64"/>
      <c r="H9" s="64"/>
      <c r="I9" s="64"/>
      <c r="J9" s="64"/>
      <c r="K9" s="64"/>
      <c r="L9" s="64"/>
      <c r="M9" s="64"/>
      <c r="N9" s="55" t="s">
        <v>56</v>
      </c>
      <c r="O9" s="56"/>
    </row>
    <row r="10" spans="1:19" x14ac:dyDescent="0.25">
      <c r="B10" s="30"/>
      <c r="C10" s="31"/>
      <c r="D10" s="35" t="s">
        <v>18</v>
      </c>
      <c r="E10" s="34"/>
      <c r="F10" s="34"/>
      <c r="G10" s="31"/>
      <c r="H10" s="31"/>
      <c r="I10" s="31"/>
      <c r="J10" s="31"/>
      <c r="K10" s="31"/>
      <c r="L10" s="31"/>
      <c r="M10" s="31"/>
      <c r="N10" s="57" t="s">
        <v>17</v>
      </c>
      <c r="O10" s="58"/>
    </row>
    <row r="11" spans="1:19" x14ac:dyDescent="0.25">
      <c r="B11" s="65" t="s">
        <v>16</v>
      </c>
      <c r="C11" s="47"/>
      <c r="D11" s="29"/>
      <c r="E11" s="50" t="s">
        <v>47</v>
      </c>
      <c r="F11" s="50"/>
      <c r="G11" s="50"/>
      <c r="H11" s="50"/>
      <c r="I11" s="50"/>
      <c r="J11" s="50"/>
      <c r="K11" s="50"/>
      <c r="L11" s="50"/>
      <c r="M11" s="50"/>
      <c r="N11" s="48" t="s">
        <v>48</v>
      </c>
      <c r="O11" s="49"/>
    </row>
    <row r="12" spans="1:19" ht="15.75" thickBot="1" x14ac:dyDescent="0.3">
      <c r="B12" s="32"/>
      <c r="C12" s="33"/>
      <c r="D12" s="39" t="s">
        <v>18</v>
      </c>
      <c r="E12" s="38"/>
      <c r="F12" s="37"/>
      <c r="G12" s="33"/>
      <c r="H12" s="33"/>
      <c r="I12" s="33"/>
      <c r="J12" s="33"/>
      <c r="K12" s="33"/>
      <c r="L12" s="33"/>
      <c r="M12" s="33"/>
      <c r="N12" s="53" t="s">
        <v>17</v>
      </c>
      <c r="O12" s="54"/>
    </row>
    <row r="17" spans="5:15" hidden="1" x14ac:dyDescent="0.25">
      <c r="E17" s="50" t="s">
        <v>21</v>
      </c>
      <c r="F17" s="50"/>
      <c r="G17" s="50"/>
      <c r="H17" s="50"/>
      <c r="I17" s="50"/>
      <c r="J17" s="50"/>
      <c r="K17" s="50"/>
      <c r="L17" s="50"/>
      <c r="M17" s="50"/>
      <c r="N17" s="48" t="s">
        <v>19</v>
      </c>
      <c r="O17" s="49"/>
    </row>
    <row r="18" spans="5:15" hidden="1" x14ac:dyDescent="0.25">
      <c r="E18" s="46" t="s">
        <v>20</v>
      </c>
      <c r="F18" s="46"/>
      <c r="G18" s="46"/>
      <c r="H18" s="46"/>
      <c r="I18" s="46"/>
      <c r="J18" s="46"/>
      <c r="K18" s="46"/>
      <c r="L18" s="46"/>
      <c r="M18" s="46"/>
    </row>
    <row r="19" spans="5:15" hidden="1" x14ac:dyDescent="0.25">
      <c r="E19" s="46" t="s">
        <v>25</v>
      </c>
      <c r="F19" s="46"/>
      <c r="G19" s="46"/>
      <c r="H19" s="46"/>
      <c r="I19" s="46"/>
      <c r="J19" s="46"/>
      <c r="K19" s="46"/>
      <c r="L19" s="46"/>
      <c r="M19" s="46"/>
    </row>
    <row r="20" spans="5:15" hidden="1" x14ac:dyDescent="0.25">
      <c r="E20" s="46" t="s">
        <v>22</v>
      </c>
      <c r="F20" s="46"/>
      <c r="G20" s="46"/>
      <c r="H20" s="46"/>
      <c r="I20" s="46"/>
      <c r="J20" s="46"/>
      <c r="K20" s="46"/>
      <c r="L20" s="46"/>
      <c r="M20" s="46"/>
    </row>
    <row r="21" spans="5:15" hidden="1" x14ac:dyDescent="0.25">
      <c r="E21" s="46" t="s">
        <v>52</v>
      </c>
      <c r="F21" s="46"/>
      <c r="G21" s="46"/>
      <c r="H21" s="46"/>
      <c r="I21" s="46"/>
      <c r="J21" s="46"/>
      <c r="K21" s="46"/>
      <c r="L21" s="46"/>
      <c r="M21" s="46"/>
    </row>
    <row r="22" spans="5:15" hidden="1" x14ac:dyDescent="0.25">
      <c r="E22" s="46" t="s">
        <v>51</v>
      </c>
      <c r="F22" s="46"/>
      <c r="G22" s="46"/>
      <c r="H22" s="46"/>
      <c r="I22" s="46"/>
      <c r="J22" s="46"/>
      <c r="K22" s="46"/>
      <c r="L22" s="46"/>
      <c r="M22" s="46"/>
    </row>
    <row r="23" spans="5:15" hidden="1" x14ac:dyDescent="0.25">
      <c r="E23" s="46" t="s">
        <v>53</v>
      </c>
      <c r="F23" s="46"/>
      <c r="G23" s="46"/>
      <c r="H23" s="46"/>
      <c r="I23" s="46"/>
      <c r="J23" s="46"/>
      <c r="K23" s="46"/>
      <c r="L23" s="46"/>
      <c r="M23" s="46"/>
    </row>
    <row r="24" spans="5:15" hidden="1" x14ac:dyDescent="0.25">
      <c r="E24" s="47"/>
      <c r="F24" s="47"/>
      <c r="G24" s="47"/>
      <c r="H24" s="47"/>
      <c r="I24" s="47"/>
      <c r="J24" s="47"/>
      <c r="K24" s="47"/>
      <c r="L24" s="47"/>
      <c r="M24" s="47"/>
    </row>
    <row r="25" spans="5:15" hidden="1" x14ac:dyDescent="0.25">
      <c r="E25" s="50" t="s">
        <v>39</v>
      </c>
      <c r="F25" s="50"/>
      <c r="G25" s="50"/>
      <c r="H25" s="50"/>
      <c r="I25" s="50"/>
      <c r="J25" s="50"/>
      <c r="K25" s="50"/>
      <c r="L25" s="50"/>
      <c r="M25" s="50"/>
      <c r="N25" s="48" t="s">
        <v>40</v>
      </c>
      <c r="O25" s="49"/>
    </row>
    <row r="26" spans="5:15" hidden="1" x14ac:dyDescent="0.25">
      <c r="E26" s="46" t="s">
        <v>23</v>
      </c>
      <c r="F26" s="46"/>
      <c r="G26" s="46"/>
      <c r="H26" s="46"/>
      <c r="I26" s="46"/>
      <c r="J26" s="46"/>
      <c r="K26" s="46"/>
      <c r="L26" s="46"/>
      <c r="M26" s="46"/>
    </row>
    <row r="27" spans="5:15" hidden="1" x14ac:dyDescent="0.25">
      <c r="E27" s="46" t="s">
        <v>26</v>
      </c>
      <c r="F27" s="46"/>
      <c r="G27" s="46"/>
      <c r="H27" s="46"/>
      <c r="I27" s="46"/>
      <c r="J27" s="46"/>
      <c r="K27" s="46"/>
      <c r="L27" s="46"/>
      <c r="M27" s="46"/>
    </row>
    <row r="28" spans="5:15" hidden="1" x14ac:dyDescent="0.25">
      <c r="E28" s="46" t="s">
        <v>24</v>
      </c>
      <c r="F28" s="46"/>
      <c r="G28" s="46"/>
      <c r="H28" s="46"/>
      <c r="I28" s="46"/>
      <c r="J28" s="46"/>
      <c r="K28" s="46"/>
      <c r="L28" s="46"/>
      <c r="M28" s="46"/>
    </row>
    <row r="29" spans="5:15" hidden="1" x14ac:dyDescent="0.25">
      <c r="E29" s="52"/>
      <c r="F29" s="52"/>
      <c r="G29" s="52"/>
      <c r="H29" s="52"/>
      <c r="I29" s="52"/>
      <c r="J29" s="52"/>
      <c r="K29" s="52"/>
      <c r="L29" s="52"/>
      <c r="M29" s="52"/>
    </row>
    <row r="30" spans="5:15" hidden="1" x14ac:dyDescent="0.25">
      <c r="E30" s="50" t="s">
        <v>41</v>
      </c>
      <c r="F30" s="50"/>
      <c r="G30" s="50"/>
      <c r="H30" s="50"/>
      <c r="I30" s="50"/>
      <c r="J30" s="50"/>
      <c r="K30" s="50"/>
      <c r="L30" s="50"/>
      <c r="M30" s="50"/>
      <c r="N30" s="48" t="s">
        <v>42</v>
      </c>
      <c r="O30" s="49"/>
    </row>
    <row r="31" spans="5:15" hidden="1" x14ac:dyDescent="0.25">
      <c r="E31" s="46" t="s">
        <v>29</v>
      </c>
      <c r="F31" s="46"/>
      <c r="G31" s="46"/>
      <c r="H31" s="46"/>
      <c r="I31" s="46"/>
      <c r="J31" s="46"/>
      <c r="K31" s="46"/>
      <c r="L31" s="46"/>
      <c r="M31" s="46"/>
    </row>
    <row r="32" spans="5:15" hidden="1" x14ac:dyDescent="0.25">
      <c r="E32" s="46" t="s">
        <v>27</v>
      </c>
      <c r="F32" s="46"/>
      <c r="G32" s="46"/>
      <c r="H32" s="46"/>
      <c r="I32" s="46"/>
      <c r="J32" s="46"/>
      <c r="K32" s="46"/>
      <c r="L32" s="46"/>
      <c r="M32" s="46"/>
    </row>
    <row r="33" spans="5:15" hidden="1" x14ac:dyDescent="0.25">
      <c r="E33" s="46" t="s">
        <v>28</v>
      </c>
      <c r="F33" s="46"/>
      <c r="G33" s="46"/>
      <c r="H33" s="46"/>
      <c r="I33" s="46"/>
      <c r="J33" s="46"/>
      <c r="K33" s="46"/>
      <c r="L33" s="46"/>
      <c r="M33" s="46"/>
    </row>
    <row r="34" spans="5:15" hidden="1" x14ac:dyDescent="0.25">
      <c r="E34" s="47"/>
      <c r="F34" s="47"/>
      <c r="G34" s="47"/>
      <c r="H34" s="47"/>
      <c r="I34" s="47"/>
      <c r="J34" s="47"/>
      <c r="K34" s="47"/>
      <c r="L34" s="47"/>
      <c r="M34" s="47"/>
    </row>
    <row r="35" spans="5:15" hidden="1" x14ac:dyDescent="0.25">
      <c r="E35" s="50" t="s">
        <v>43</v>
      </c>
      <c r="F35" s="50"/>
      <c r="G35" s="50"/>
      <c r="H35" s="50"/>
      <c r="I35" s="50"/>
      <c r="J35" s="50"/>
      <c r="K35" s="50"/>
      <c r="L35" s="50"/>
      <c r="M35" s="50"/>
      <c r="N35" s="48" t="s">
        <v>44</v>
      </c>
      <c r="O35" s="49"/>
    </row>
    <row r="36" spans="5:15" hidden="1" x14ac:dyDescent="0.25">
      <c r="E36" s="46" t="s">
        <v>30</v>
      </c>
      <c r="F36" s="46"/>
      <c r="G36" s="46"/>
      <c r="H36" s="46"/>
      <c r="I36" s="46"/>
      <c r="J36" s="46"/>
      <c r="K36" s="46"/>
      <c r="L36" s="46"/>
      <c r="M36" s="46"/>
    </row>
    <row r="37" spans="5:15" hidden="1" x14ac:dyDescent="0.25">
      <c r="E37" s="46" t="s">
        <v>31</v>
      </c>
      <c r="F37" s="46"/>
      <c r="G37" s="46"/>
      <c r="H37" s="46"/>
      <c r="I37" s="46"/>
      <c r="J37" s="46"/>
      <c r="K37" s="46"/>
      <c r="L37" s="46"/>
      <c r="M37" s="46"/>
    </row>
    <row r="38" spans="5:15" hidden="1" x14ac:dyDescent="0.25">
      <c r="E38" s="46" t="s">
        <v>32</v>
      </c>
      <c r="F38" s="46"/>
      <c r="G38" s="46"/>
      <c r="H38" s="46"/>
      <c r="I38" s="46"/>
      <c r="J38" s="46"/>
      <c r="K38" s="46"/>
      <c r="L38" s="46"/>
      <c r="M38" s="46"/>
    </row>
    <row r="39" spans="5:15" hidden="1" x14ac:dyDescent="0.25">
      <c r="E39" s="52"/>
      <c r="F39" s="52"/>
      <c r="G39" s="52"/>
      <c r="H39" s="52"/>
      <c r="I39" s="52"/>
      <c r="J39" s="52"/>
      <c r="K39" s="52"/>
      <c r="L39" s="52"/>
      <c r="M39" s="52"/>
    </row>
    <row r="40" spans="5:15" hidden="1" x14ac:dyDescent="0.25">
      <c r="E40" s="50" t="s">
        <v>45</v>
      </c>
      <c r="F40" s="50"/>
      <c r="G40" s="50"/>
      <c r="H40" s="50"/>
      <c r="I40" s="50"/>
      <c r="J40" s="50"/>
      <c r="K40" s="50"/>
      <c r="L40" s="50"/>
      <c r="M40" s="50"/>
      <c r="N40" s="48" t="s">
        <v>46</v>
      </c>
      <c r="O40" s="49"/>
    </row>
    <row r="41" spans="5:15" hidden="1" x14ac:dyDescent="0.25">
      <c r="E41" s="46" t="s">
        <v>33</v>
      </c>
      <c r="F41" s="46"/>
      <c r="G41" s="46"/>
      <c r="H41" s="46"/>
      <c r="I41" s="46"/>
      <c r="J41" s="46"/>
      <c r="K41" s="46"/>
      <c r="L41" s="46"/>
      <c r="M41" s="46"/>
    </row>
    <row r="42" spans="5:15" hidden="1" x14ac:dyDescent="0.25">
      <c r="E42" s="46" t="s">
        <v>34</v>
      </c>
      <c r="F42" s="46"/>
      <c r="G42" s="46"/>
      <c r="H42" s="46"/>
      <c r="I42" s="46"/>
      <c r="J42" s="46"/>
      <c r="K42" s="46"/>
      <c r="L42" s="46"/>
      <c r="M42" s="46"/>
    </row>
    <row r="43" spans="5:15" hidden="1" x14ac:dyDescent="0.25">
      <c r="E43" s="46" t="s">
        <v>35</v>
      </c>
      <c r="F43" s="46"/>
      <c r="G43" s="46"/>
      <c r="H43" s="46"/>
      <c r="I43" s="46"/>
      <c r="J43" s="46"/>
      <c r="K43" s="46"/>
      <c r="L43" s="46"/>
      <c r="M43" s="46"/>
    </row>
    <row r="44" spans="5:15" hidden="1" x14ac:dyDescent="0.25">
      <c r="E44" s="51"/>
      <c r="F44" s="51"/>
      <c r="G44" s="51"/>
      <c r="H44" s="51"/>
      <c r="I44" s="51"/>
      <c r="J44" s="51"/>
      <c r="K44" s="51"/>
      <c r="L44" s="51"/>
      <c r="M44" s="51"/>
    </row>
    <row r="45" spans="5:15" hidden="1" x14ac:dyDescent="0.25">
      <c r="E45" s="50" t="s">
        <v>47</v>
      </c>
      <c r="F45" s="50"/>
      <c r="G45" s="50"/>
      <c r="H45" s="50"/>
      <c r="I45" s="50"/>
      <c r="J45" s="50"/>
      <c r="K45" s="50"/>
      <c r="L45" s="50"/>
      <c r="M45" s="50"/>
      <c r="N45" s="48" t="s">
        <v>48</v>
      </c>
      <c r="O45" s="49"/>
    </row>
    <row r="46" spans="5:15" hidden="1" x14ac:dyDescent="0.25">
      <c r="E46" s="46" t="s">
        <v>36</v>
      </c>
      <c r="F46" s="46"/>
      <c r="G46" s="46"/>
      <c r="H46" s="46"/>
      <c r="I46" s="46"/>
      <c r="J46" s="46"/>
      <c r="K46" s="46"/>
      <c r="L46" s="46"/>
      <c r="M46" s="46"/>
    </row>
    <row r="47" spans="5:15" hidden="1" x14ac:dyDescent="0.25">
      <c r="E47" s="46" t="s">
        <v>37</v>
      </c>
      <c r="F47" s="46"/>
      <c r="G47" s="46"/>
      <c r="H47" s="46"/>
      <c r="I47" s="46"/>
      <c r="J47" s="46"/>
      <c r="K47" s="46"/>
      <c r="L47" s="46"/>
      <c r="M47" s="46"/>
    </row>
    <row r="48" spans="5:15" hidden="1" x14ac:dyDescent="0.25">
      <c r="E48" s="46" t="s">
        <v>38</v>
      </c>
      <c r="F48" s="46"/>
      <c r="G48" s="46"/>
      <c r="H48" s="46"/>
      <c r="I48" s="46"/>
      <c r="J48" s="46"/>
      <c r="K48" s="46"/>
      <c r="L48" s="46"/>
      <c r="M48" s="46"/>
    </row>
    <row r="49" spans="5:13" hidden="1" x14ac:dyDescent="0.25">
      <c r="E49" s="46" t="s">
        <v>49</v>
      </c>
      <c r="F49" s="46"/>
      <c r="G49" s="46"/>
      <c r="H49" s="46"/>
      <c r="I49" s="46"/>
      <c r="J49" s="46"/>
      <c r="K49" s="46"/>
      <c r="L49" s="46"/>
      <c r="M49" s="46"/>
    </row>
    <row r="50" spans="5:13" hidden="1" x14ac:dyDescent="0.25">
      <c r="E50" s="46" t="s">
        <v>50</v>
      </c>
      <c r="F50" s="46"/>
      <c r="G50" s="46"/>
      <c r="H50" s="46"/>
      <c r="I50" s="46"/>
      <c r="J50" s="46"/>
      <c r="K50" s="46"/>
      <c r="L50" s="46"/>
      <c r="M50" s="46"/>
    </row>
    <row r="51" spans="5:13" hidden="1" x14ac:dyDescent="0.25"/>
  </sheetData>
  <mergeCells count="56">
    <mergeCell ref="B2:O2"/>
    <mergeCell ref="R2:S3"/>
    <mergeCell ref="L6:N6"/>
    <mergeCell ref="B7:N7"/>
    <mergeCell ref="B8:L8"/>
    <mergeCell ref="C4:D4"/>
    <mergeCell ref="C5:D5"/>
    <mergeCell ref="N12:O12"/>
    <mergeCell ref="N9:O9"/>
    <mergeCell ref="N10:O10"/>
    <mergeCell ref="N11:O11"/>
    <mergeCell ref="B6:D6"/>
    <mergeCell ref="B9:C9"/>
    <mergeCell ref="E9:M9"/>
    <mergeCell ref="B11:C11"/>
    <mergeCell ref="E11:M11"/>
    <mergeCell ref="E43:M43"/>
    <mergeCell ref="E37:M37"/>
    <mergeCell ref="E25:M25"/>
    <mergeCell ref="E29:M29"/>
    <mergeCell ref="E35:M35"/>
    <mergeCell ref="E39:M39"/>
    <mergeCell ref="E34:M34"/>
    <mergeCell ref="E26:M26"/>
    <mergeCell ref="E27:M27"/>
    <mergeCell ref="E28:M28"/>
    <mergeCell ref="E31:M31"/>
    <mergeCell ref="E32:M32"/>
    <mergeCell ref="E33:M33"/>
    <mergeCell ref="E38:M38"/>
    <mergeCell ref="E36:M36"/>
    <mergeCell ref="N17:O17"/>
    <mergeCell ref="E17:M17"/>
    <mergeCell ref="E21:M21"/>
    <mergeCell ref="N25:O25"/>
    <mergeCell ref="E30:M30"/>
    <mergeCell ref="N30:O30"/>
    <mergeCell ref="E18:M18"/>
    <mergeCell ref="E20:M20"/>
    <mergeCell ref="E19:M19"/>
    <mergeCell ref="E50:M50"/>
    <mergeCell ref="E22:M22"/>
    <mergeCell ref="E23:M23"/>
    <mergeCell ref="E24:M24"/>
    <mergeCell ref="N35:O35"/>
    <mergeCell ref="E40:M40"/>
    <mergeCell ref="N40:O40"/>
    <mergeCell ref="E45:M45"/>
    <mergeCell ref="N45:O45"/>
    <mergeCell ref="E49:M49"/>
    <mergeCell ref="E44:M44"/>
    <mergeCell ref="E46:M46"/>
    <mergeCell ref="E47:M47"/>
    <mergeCell ref="E48:M48"/>
    <mergeCell ref="E41:M41"/>
    <mergeCell ref="E42:M42"/>
  </mergeCells>
  <conditionalFormatting sqref="Q5">
    <cfRule type="cellIs" dxfId="1" priority="5" operator="equal">
      <formula>$Q$3</formula>
    </cfRule>
    <cfRule type="cellIs" dxfId="0" priority="6" operator="equal">
      <formula>$Q$2</formula>
    </cfRule>
  </conditionalFormatting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Юрий Бурмистров</cp:lastModifiedBy>
  <cp:lastPrinted>2024-07-01T12:53:01Z</cp:lastPrinted>
  <dcterms:created xsi:type="dcterms:W3CDTF">2022-03-03T13:37:14Z</dcterms:created>
  <dcterms:modified xsi:type="dcterms:W3CDTF">2024-07-01T12:53:10Z</dcterms:modified>
</cp:coreProperties>
</file>