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O10" i="1" l="1"/>
  <c r="O9" i="1"/>
  <c r="P10" i="1" l="1"/>
  <c r="L10" i="1" l="1"/>
  <c r="M10" i="1"/>
  <c r="N10" i="1" l="1"/>
  <c r="L9" i="1" l="1"/>
  <c r="M9" i="1"/>
  <c r="N9" i="1" s="1"/>
  <c r="P9" i="1"/>
  <c r="P11" i="1" s="1"/>
  <c r="B8" i="1" l="1"/>
  <c r="C8" i="1" s="1"/>
</calcChain>
</file>

<file path=xl/sharedStrings.xml><?xml version="1.0" encoding="utf-8"?>
<sst xmlns="http://schemas.openxmlformats.org/spreadsheetml/2006/main" count="38" uniqueCount="37">
  <si>
    <t>Расчет начальной (максимальной) цены контракта</t>
  </si>
  <si>
    <t>Наименование товара и сырья, в соответствии с ассортиментным перечнем</t>
  </si>
  <si>
    <t>Название товара ККН/КТРУ</t>
  </si>
  <si>
    <t>Объем поставки, рассчитанный по натуральным нормам потребления на планируемый период</t>
  </si>
  <si>
    <t>Единица измерения</t>
  </si>
  <si>
    <t>Код КТРУ</t>
  </si>
  <si>
    <t>ОКПД2</t>
  </si>
  <si>
    <t>Коммерческие предложения  (руб./ед.изм.)</t>
  </si>
  <si>
    <t xml:space="preserve">Однородность совокупности значений выявленных цен, используемых в расчете </t>
  </si>
  <si>
    <t>НМЦК, (руб.)*</t>
  </si>
  <si>
    <t xml:space="preserve">Ценовое предложение  №1 </t>
  </si>
  <si>
    <t xml:space="preserve">Ценовое предложение  №2 </t>
  </si>
  <si>
    <t xml:space="preserve">Ценовое предложение  №3 </t>
  </si>
  <si>
    <t xml:space="preserve">Средняя арифметическая цена за единицу </t>
  </si>
  <si>
    <t>Среднее квадратичное отклонение</t>
  </si>
  <si>
    <t>В результате проведенного расчета НМЦ контракта составила: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</si>
  <si>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поставщик (подрядчик, исполнитель) должен выплатить в связи с выполнением обязательств по контракту в соответствии с законодательством Российской Федерации. </t>
  </si>
  <si>
    <t>Начальная (максимальная) цена контракта определена методом сопоставимых рыночных цен и  нормативным методом (предельная цена) 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2 октября 2013 г. № 567. Коэффициент вариации не превышает 33%, что свидетельствует об однородности совокупности значений, используемых в расчете. *</t>
  </si>
  <si>
    <t xml:space="preserve">*нормативное значение, установленное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(, Постановлением Правительства Санкт-Петербурга от 15.06.2016 №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услуг)". </t>
  </si>
  <si>
    <t>№ п/п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</si>
  <si>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Ответы на запрос получены от 3 (трех) поставщиков. Документы, подтверждающие проведение запроса ценовой информации, хранятся у Заказчика.</t>
  </si>
  <si>
    <t>Цена по Приложению №2 к Постановлению Правительства Санкт-Петербурга № 489 от 25.10.2022*, (руб.)</t>
  </si>
  <si>
    <r>
      <t xml:space="preserve">Коэффициент вариации цен (%)      </t>
    </r>
    <r>
      <rPr>
        <i/>
        <sz val="10"/>
        <color indexed="8"/>
        <rFont val="Times New Roman"/>
        <family val="1"/>
        <charset val="204"/>
      </rPr>
      <t xml:space="preserve"> </t>
    </r>
  </si>
  <si>
    <t>КГ</t>
  </si>
  <si>
    <t>Расчетная цена за ед. (минимальная), (руб)</t>
  </si>
  <si>
    <t>Наименование объекта закупки: Поставка продуктов питания (лот 11)</t>
  </si>
  <si>
    <t>Томат- паста</t>
  </si>
  <si>
    <t xml:space="preserve"> Томат- паста тип 2 </t>
  </si>
  <si>
    <t>Компотная смесь из сухофруктов</t>
  </si>
  <si>
    <t>Смесь сушеных фруктов (сухой компот) тип 1</t>
  </si>
  <si>
    <t>10.39.25.134-00000001</t>
  </si>
  <si>
    <t>10.39.25.134</t>
  </si>
  <si>
    <t>Дата подготовки обоснования НМЦК: 09.07.2024 года</t>
  </si>
  <si>
    <t xml:space="preserve"> 10.39.17.112 </t>
  </si>
  <si>
    <t xml:space="preserve">вх. № 698 от 09.07.2024
</t>
  </si>
  <si>
    <t xml:space="preserve">вх. № 699 от 09.07.2024
</t>
  </si>
  <si>
    <t xml:space="preserve">вх. № 700 от 09.07.2024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</si>
</sst>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р_._-;\-* #,##0.00\ _р_._-;_-* &quot;-&quot;??\ _р_._-;_-@_-"/>
    <numFmt numFmtId="164" formatCode="_-* #,##0.00_р_._-;\-* #,##0.00_р_._-;_-* &quot;-&quot;??_р_._-;_-@_-"/>
    <numFmt numFmtId="165" formatCode="_-* #,##0_р_._-;\-* #,##0_р_._-;_-* &quot;-&quot;??_р_._-;_-@_-"/>
    <numFmt numFmtId="166" formatCode="_-* #,##0.00\ _₽_-;\-* #,##0.00\ _₽_-;_-* &quot;-&quot;??\ _₽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2" fillId="0" borderId="0"/>
    <xf numFmtId="0" fontId="1" fillId="0" borderId="0"/>
  </cellStyleXfs>
  <cellXfs count="66">
    <xf numFmtId="0" fontId="0" fillId="0" borderId="0" xfId="0"/>
    <xf numFmtId="3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3" fontId="4" fillId="0" borderId="0" xfId="0" applyNumberFormat="1" applyFont="1" applyFill="1" applyBorder="1" applyAlignment="1">
      <alignment horizontal="left" vertical="center"/>
    </xf>
    <xf numFmtId="0" fontId="3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3" fontId="4" fillId="2" borderId="1" xfId="0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wrapText="1"/>
    </xf>
    <xf numFmtId="3" fontId="3" fillId="0" borderId="0" xfId="0" applyNumberFormat="1" applyFont="1"/>
    <xf numFmtId="3" fontId="3" fillId="0" borderId="0" xfId="0" applyNumberFormat="1" applyFont="1" applyAlignment="1"/>
    <xf numFmtId="4" fontId="3" fillId="0" borderId="0" xfId="0" applyNumberFormat="1" applyFont="1"/>
    <xf numFmtId="1" fontId="3" fillId="0" borderId="0" xfId="0" applyNumberFormat="1" applyFont="1" applyFill="1"/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ill="1"/>
    <xf numFmtId="4" fontId="3" fillId="0" borderId="1" xfId="1" applyNumberFormat="1" applyFont="1" applyFill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/>
    </xf>
    <xf numFmtId="166" fontId="4" fillId="0" borderId="1" xfId="0" applyNumberFormat="1" applyFont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2" fontId="9" fillId="0" borderId="1" xfId="0" applyNumberFormat="1" applyFont="1" applyFill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4" fontId="11" fillId="0" borderId="8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3" fontId="4" fillId="0" borderId="6" xfId="0" applyNumberFormat="1" applyFont="1" applyBorder="1" applyAlignment="1">
      <alignment horizontal="center"/>
    </xf>
    <xf numFmtId="3" fontId="4" fillId="0" borderId="7" xfId="0" applyNumberFormat="1" applyFont="1" applyBorder="1" applyAlignment="1">
      <alignment horizontal="center"/>
    </xf>
    <xf numFmtId="3" fontId="4" fillId="0" borderId="5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left"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3" fontId="4" fillId="0" borderId="0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</cellXfs>
  <cellStyles count="4">
    <cellStyle name="Обычный" xfId="0" builtinId="0"/>
    <cellStyle name="Обычный 10 2 2 2 2 2 2 2 5" xfId="3"/>
    <cellStyle name="Обычный 2 2 2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133350</xdr:colOff>
      <xdr:row>5</xdr:row>
      <xdr:rowOff>914400</xdr:rowOff>
    </xdr:from>
    <xdr:to>
      <xdr:col>12</xdr:col>
      <xdr:colOff>609600</xdr:colOff>
      <xdr:row>5</xdr:row>
      <xdr:rowOff>1228725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53850" y="2286000"/>
          <a:ext cx="476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tabSelected="1" workbookViewId="0">
      <selection activeCell="I7" sqref="I7:K8"/>
    </sheetView>
  </sheetViews>
  <sheetFormatPr defaultRowHeight="15" x14ac:dyDescent="0.25"/>
  <cols>
    <col min="1" max="1" width="5.7109375" customWidth="1"/>
    <col min="2" max="2" width="17.7109375" customWidth="1"/>
    <col min="3" max="3" width="14.42578125" customWidth="1"/>
    <col min="4" max="4" width="13.140625" customWidth="1"/>
    <col min="5" max="5" width="10.7109375" customWidth="1"/>
    <col min="6" max="6" width="11.7109375" customWidth="1"/>
    <col min="7" max="7" width="11.42578125" customWidth="1"/>
    <col min="8" max="8" width="15.85546875" customWidth="1"/>
    <col min="9" max="9" width="13" customWidth="1"/>
    <col min="10" max="10" width="12.28515625" customWidth="1"/>
    <col min="11" max="11" width="13.28515625" customWidth="1"/>
    <col min="12" max="12" width="14.7109375" customWidth="1"/>
    <col min="13" max="13" width="14.140625" customWidth="1"/>
    <col min="14" max="14" width="14.28515625" customWidth="1"/>
    <col min="15" max="15" width="14.42578125" customWidth="1"/>
    <col min="16" max="16" width="16" customWidth="1"/>
  </cols>
  <sheetData>
    <row r="1" spans="1:16" x14ac:dyDescent="0.25">
      <c r="A1" s="47" t="s">
        <v>0</v>
      </c>
      <c r="B1" s="48"/>
      <c r="C1" s="48"/>
      <c r="D1" s="48"/>
      <c r="E1" s="48"/>
      <c r="F1" s="48"/>
      <c r="G1" s="49"/>
      <c r="H1" s="49"/>
      <c r="I1" s="49"/>
      <c r="J1" s="49"/>
      <c r="K1" s="49"/>
      <c r="L1" s="49"/>
      <c r="M1" s="49"/>
      <c r="N1" s="49"/>
      <c r="O1" s="49"/>
      <c r="P1" s="49"/>
    </row>
    <row r="2" spans="1:16" x14ac:dyDescent="0.25">
      <c r="A2" s="1"/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25">
      <c r="A3" s="50" t="s">
        <v>25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</row>
    <row r="4" spans="1:16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46.5" customHeight="1" x14ac:dyDescent="0.25">
      <c r="A5" s="51" t="s">
        <v>19</v>
      </c>
      <c r="B5" s="51" t="s">
        <v>1</v>
      </c>
      <c r="C5" s="53" t="s">
        <v>2</v>
      </c>
      <c r="D5" s="53" t="s">
        <v>3</v>
      </c>
      <c r="E5" s="53" t="s">
        <v>4</v>
      </c>
      <c r="F5" s="54" t="s">
        <v>5</v>
      </c>
      <c r="G5" s="51" t="s">
        <v>6</v>
      </c>
      <c r="H5" s="55" t="s">
        <v>21</v>
      </c>
      <c r="I5" s="58" t="s">
        <v>7</v>
      </c>
      <c r="J5" s="58"/>
      <c r="K5" s="58"/>
      <c r="L5" s="59" t="s">
        <v>8</v>
      </c>
      <c r="M5" s="59"/>
      <c r="N5" s="59"/>
      <c r="O5" s="60" t="s">
        <v>24</v>
      </c>
      <c r="P5" s="63" t="s">
        <v>9</v>
      </c>
    </row>
    <row r="6" spans="1:16" ht="60.75" customHeight="1" x14ac:dyDescent="0.25">
      <c r="A6" s="52"/>
      <c r="B6" s="52"/>
      <c r="C6" s="52"/>
      <c r="D6" s="52"/>
      <c r="E6" s="52"/>
      <c r="F6" s="52"/>
      <c r="G6" s="52"/>
      <c r="H6" s="56"/>
      <c r="I6" s="6" t="s">
        <v>10</v>
      </c>
      <c r="J6" s="6" t="s">
        <v>11</v>
      </c>
      <c r="K6" s="6" t="s">
        <v>12</v>
      </c>
      <c r="L6" s="38" t="s">
        <v>13</v>
      </c>
      <c r="M6" s="38" t="s">
        <v>14</v>
      </c>
      <c r="N6" s="38" t="s">
        <v>22</v>
      </c>
      <c r="O6" s="61"/>
      <c r="P6" s="64"/>
    </row>
    <row r="7" spans="1:16" ht="51.75" customHeight="1" x14ac:dyDescent="0.25">
      <c r="A7" s="52"/>
      <c r="B7" s="52"/>
      <c r="C7" s="52"/>
      <c r="D7" s="52"/>
      <c r="E7" s="52"/>
      <c r="F7" s="52"/>
      <c r="G7" s="52"/>
      <c r="H7" s="57"/>
      <c r="I7" s="37" t="s">
        <v>34</v>
      </c>
      <c r="J7" s="37" t="s">
        <v>35</v>
      </c>
      <c r="K7" s="37" t="s">
        <v>36</v>
      </c>
      <c r="L7" s="39"/>
      <c r="M7" s="39"/>
      <c r="N7" s="39"/>
      <c r="O7" s="62"/>
      <c r="P7" s="65"/>
    </row>
    <row r="8" spans="1:16" x14ac:dyDescent="0.25">
      <c r="A8" s="7">
        <v>1</v>
      </c>
      <c r="B8" s="7">
        <f>+A8+1</f>
        <v>2</v>
      </c>
      <c r="C8" s="7">
        <f>+B8+1</f>
        <v>3</v>
      </c>
      <c r="D8" s="7">
        <v>4</v>
      </c>
      <c r="E8" s="8">
        <v>5</v>
      </c>
      <c r="F8" s="7">
        <v>6</v>
      </c>
      <c r="G8" s="7">
        <v>7</v>
      </c>
      <c r="H8" s="7">
        <v>8</v>
      </c>
      <c r="I8" s="37">
        <v>9</v>
      </c>
      <c r="J8" s="37">
        <v>10</v>
      </c>
      <c r="K8" s="37">
        <v>11</v>
      </c>
      <c r="L8" s="7">
        <v>12</v>
      </c>
      <c r="M8" s="7">
        <v>12</v>
      </c>
      <c r="N8" s="7">
        <v>13</v>
      </c>
      <c r="O8" s="7">
        <v>14</v>
      </c>
      <c r="P8" s="8">
        <v>15</v>
      </c>
    </row>
    <row r="9" spans="1:16" ht="69.75" customHeight="1" x14ac:dyDescent="0.25">
      <c r="A9" s="16">
        <v>1</v>
      </c>
      <c r="B9" s="29" t="s">
        <v>26</v>
      </c>
      <c r="C9" s="30" t="s">
        <v>27</v>
      </c>
      <c r="D9" s="36">
        <v>2300</v>
      </c>
      <c r="E9" s="26" t="s">
        <v>23</v>
      </c>
      <c r="F9" s="19"/>
      <c r="G9" s="16" t="s">
        <v>33</v>
      </c>
      <c r="H9" s="32">
        <v>297.39999999999998</v>
      </c>
      <c r="I9" s="33">
        <v>98.84</v>
      </c>
      <c r="J9" s="33">
        <v>115</v>
      </c>
      <c r="K9" s="33">
        <v>140</v>
      </c>
      <c r="L9" s="34">
        <f>AVERAGE(I9:K9)</f>
        <v>117.94666666666667</v>
      </c>
      <c r="M9" s="20">
        <f>STDEV(I9:K9)</f>
        <v>20.737611562890525</v>
      </c>
      <c r="N9" s="20">
        <f>M9/L9</f>
        <v>0.17582193841473992</v>
      </c>
      <c r="O9" s="35">
        <f>MIN(H9:K9)</f>
        <v>98.84</v>
      </c>
      <c r="P9" s="28">
        <f>D9*O9</f>
        <v>227332</v>
      </c>
    </row>
    <row r="10" spans="1:16" ht="78" customHeight="1" x14ac:dyDescent="0.25">
      <c r="A10" s="16">
        <v>2</v>
      </c>
      <c r="B10" s="17" t="s">
        <v>28</v>
      </c>
      <c r="C10" s="18" t="s">
        <v>29</v>
      </c>
      <c r="D10" s="36">
        <v>3600</v>
      </c>
      <c r="E10" s="26" t="s">
        <v>23</v>
      </c>
      <c r="F10" s="19" t="s">
        <v>30</v>
      </c>
      <c r="G10" s="21" t="s">
        <v>31</v>
      </c>
      <c r="H10" s="31">
        <v>196.71</v>
      </c>
      <c r="I10" s="33">
        <v>100.75</v>
      </c>
      <c r="J10" s="33">
        <v>135</v>
      </c>
      <c r="K10" s="33">
        <v>155</v>
      </c>
      <c r="L10" s="34">
        <f t="shared" ref="L10" si="0">AVERAGE(I10:K10)</f>
        <v>130.25</v>
      </c>
      <c r="M10" s="20">
        <f t="shared" ref="M10" si="1">STDEV(I10:K10)</f>
        <v>27.435150810593331</v>
      </c>
      <c r="N10" s="20">
        <f t="shared" ref="N10" si="2">M10/L10</f>
        <v>0.21063455516770313</v>
      </c>
      <c r="O10" s="35">
        <f>MIN(H10:K10)</f>
        <v>100.75</v>
      </c>
      <c r="P10" s="28">
        <f t="shared" ref="P10" si="3">D10*O10</f>
        <v>362700</v>
      </c>
    </row>
    <row r="11" spans="1:16" x14ac:dyDescent="0.25">
      <c r="A11" s="42" t="s">
        <v>15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4"/>
      <c r="P11" s="27">
        <f>SUM(P9:P10)</f>
        <v>590032</v>
      </c>
    </row>
    <row r="12" spans="1:16" ht="18" customHeight="1" x14ac:dyDescent="0.25">
      <c r="A12" s="5"/>
      <c r="B12" s="9"/>
      <c r="C12" s="10"/>
      <c r="D12" s="11"/>
      <c r="E12" s="12"/>
      <c r="F12" s="13"/>
      <c r="G12" s="5"/>
      <c r="H12" s="14"/>
      <c r="I12" s="5"/>
      <c r="J12" s="5"/>
      <c r="K12" s="5"/>
      <c r="L12" s="15"/>
      <c r="M12" s="15"/>
      <c r="N12" s="15"/>
      <c r="O12" s="15"/>
      <c r="P12" s="15"/>
    </row>
    <row r="13" spans="1:16" ht="30" customHeight="1" x14ac:dyDescent="0.25">
      <c r="A13" s="45" t="s">
        <v>16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</row>
    <row r="14" spans="1:16" ht="48" customHeight="1" x14ac:dyDescent="0.25">
      <c r="A14" s="45" t="s">
        <v>17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</row>
    <row r="15" spans="1:16" s="25" customFormat="1" ht="42" customHeight="1" x14ac:dyDescent="0.25">
      <c r="A15" s="46" t="s">
        <v>20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</row>
    <row r="16" spans="1:16" ht="60" customHeight="1" x14ac:dyDescent="0.25">
      <c r="A16" s="45" t="s">
        <v>18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</row>
    <row r="17" spans="1:16" ht="22.5" customHeight="1" x14ac:dyDescent="0.25">
      <c r="A17" s="40" t="s">
        <v>32</v>
      </c>
      <c r="B17" s="41"/>
      <c r="C17" s="41"/>
      <c r="D17" s="41"/>
      <c r="E17" s="41"/>
      <c r="F17" s="41"/>
      <c r="G17" s="22"/>
      <c r="H17" s="23"/>
      <c r="I17" s="22"/>
      <c r="J17" s="22"/>
      <c r="K17" s="22"/>
      <c r="L17" s="24"/>
      <c r="M17" s="24"/>
      <c r="N17" s="24"/>
      <c r="O17" s="24"/>
      <c r="P17" s="24"/>
    </row>
  </sheetData>
  <mergeCells count="23">
    <mergeCell ref="A1:P1"/>
    <mergeCell ref="A3:P3"/>
    <mergeCell ref="A5:A7"/>
    <mergeCell ref="B5:B7"/>
    <mergeCell ref="C5:C7"/>
    <mergeCell ref="D5:D7"/>
    <mergeCell ref="E5:E7"/>
    <mergeCell ref="F5:F7"/>
    <mergeCell ref="G5:G7"/>
    <mergeCell ref="H5:H7"/>
    <mergeCell ref="I5:K5"/>
    <mergeCell ref="L5:N5"/>
    <mergeCell ref="O5:O7"/>
    <mergeCell ref="P5:P7"/>
    <mergeCell ref="L6:L7"/>
    <mergeCell ref="M6:M7"/>
    <mergeCell ref="N6:N7"/>
    <mergeCell ref="A17:F17"/>
    <mergeCell ref="A11:O11"/>
    <mergeCell ref="A13:P13"/>
    <mergeCell ref="A14:P14"/>
    <mergeCell ref="A15:P15"/>
    <mergeCell ref="A16:P16"/>
  </mergeCells>
  <pageMargins left="0.7" right="0.7" top="0.75" bottom="0.75" header="0.3" footer="0.3"/>
  <pageSetup paperSize="9"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2024-07-09T11:27:38Z</dcterms:modified>
</cp:coreProperties>
</file>