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P11" i="1" l="1"/>
  <c r="L9" i="1"/>
  <c r="L10" i="1"/>
  <c r="M10" i="1"/>
  <c r="N10" i="1" s="1"/>
  <c r="O10" i="1"/>
  <c r="P10" i="1" s="1"/>
  <c r="O9" i="1" l="1"/>
  <c r="M9" i="1" l="1"/>
  <c r="N9" i="1" s="1"/>
  <c r="P9" i="1"/>
  <c r="B8" i="1" l="1"/>
  <c r="C8" i="1" s="1"/>
</calcChain>
</file>

<file path=xl/sharedStrings.xml><?xml version="1.0" encoding="utf-8"?>
<sst xmlns="http://schemas.openxmlformats.org/spreadsheetml/2006/main" count="39" uniqueCount="38">
  <si>
    <t>Расчет начальной (максимальной) цены контракта</t>
  </si>
  <si>
    <t>Наименование товара и сырья, в соответствии с ассортиментным перечнем</t>
  </si>
  <si>
    <t>Название товара ККН/КТРУ</t>
  </si>
  <si>
    <t>Объем поставки, рассчитанный по натуральным нормам потребления на планируемый период</t>
  </si>
  <si>
    <t>Единица измерения</t>
  </si>
  <si>
    <t>Код КТРУ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</si>
  <si>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</si>
  <si>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</si>
  <si>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</si>
  <si>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>НМЦК, (руб.)*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</si>
  <si>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</si>
  <si>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</si>
  <si>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</si>
  <si>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</si>
  <si>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</si>
  <si>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</si>
  <si>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</si>
  <si>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 *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</si>
  <si>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 </t>
  </si>
  <si>
    <t>№ п/п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</si>
  <si>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</si>
  <si>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25.10.2022*, (руб.)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</si>
  <si>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</si>
  <si>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КГ</t>
  </si>
  <si>
    <t>Расчетная цена за ед. (минимальная), (руб)</t>
  </si>
  <si>
    <t>Наименование объекта закупки: Поставка продуктов питания (лот 14)</t>
  </si>
  <si>
    <t xml:space="preserve">Пшено </t>
  </si>
  <si>
    <t>Пшено тип 1</t>
  </si>
  <si>
    <t>10.61.32.114-00000004</t>
  </si>
  <si>
    <t>10.61.32.114</t>
  </si>
  <si>
    <t xml:space="preserve">Хлопья овсяные </t>
  </si>
  <si>
    <t>Хлопья овсяные тип 1</t>
  </si>
  <si>
    <t>10.61.33.111-00000003</t>
  </si>
  <si>
    <t>10.61.33.111</t>
  </si>
  <si>
    <t>Дата подготовки обоснования НМЦК: 09.07.2024 года</t>
  </si>
  <si>
    <t xml:space="preserve">вх. № 698 от 09.07.2024
</t>
  </si>
  <si>
    <t xml:space="preserve">вх. № 699 от 09.07.2024
</t>
  </si>
  <si>
    <t xml:space="preserve">вх. № 700 от 09.07.2024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</si>
</sst>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wrapText="1"/>
    </xf>
    <xf numFmtId="3" fontId="4" fillId="0" borderId="0" xfId="0" applyNumberFormat="1" applyFont="1"/>
    <xf numFmtId="3" fontId="4" fillId="0" borderId="0" xfId="0" applyNumberFormat="1" applyFont="1" applyAlignment="1"/>
    <xf numFmtId="4" fontId="4" fillId="0" borderId="0" xfId="0" applyNumberFormat="1" applyFont="1"/>
    <xf numFmtId="1" fontId="4" fillId="0" borderId="0" xfId="0" applyNumberFormat="1" applyFont="1" applyFill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4" fontId="4" fillId="0" borderId="1" xfId="1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4" fontId="12" fillId="0" borderId="8" xfId="0" applyNumberFormat="1" applyFont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5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left" vertical="center" wrapText="1"/>
    </xf>
  </cellXfs>
  <cellStyles count="5">
    <cellStyle name="Обычный" xfId="0" builtinId="0"/>
    <cellStyle name="Обычный 10 2 2 2 2 2 2 2 5" xfId="3"/>
    <cellStyle name="Обычный 10 2 2 2 2 2 2 2 5 2" xfId="4"/>
    <cellStyle name="Обычный 2 2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5</xdr:row>
      <xdr:rowOff>914400</xdr:rowOff>
    </xdr:from>
    <xdr:to>
      <xdr:col>12</xdr:col>
      <xdr:colOff>609600</xdr:colOff>
      <xdr:row>5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selection activeCell="K7" sqref="K7"/>
    </sheetView>
  </sheetViews>
  <sheetFormatPr defaultRowHeight="15" x14ac:dyDescent="0.25"/>
  <cols>
    <col min="1" max="1" width="5.7109375" customWidth="1"/>
    <col min="2" max="2" width="17.7109375" customWidth="1"/>
    <col min="3" max="3" width="14.42578125" customWidth="1"/>
    <col min="4" max="4" width="13.140625" customWidth="1"/>
    <col min="5" max="5" width="10.7109375" customWidth="1"/>
    <col min="6" max="6" width="11.7109375" customWidth="1"/>
    <col min="7" max="7" width="11.42578125" customWidth="1"/>
    <col min="8" max="8" width="15.85546875" customWidth="1"/>
    <col min="9" max="9" width="13" customWidth="1"/>
    <col min="10" max="10" width="12.28515625" customWidth="1"/>
    <col min="11" max="11" width="13.28515625" customWidth="1"/>
    <col min="12" max="12" width="14.7109375" customWidth="1"/>
    <col min="13" max="13" width="14.140625" customWidth="1"/>
    <col min="14" max="14" width="14.28515625" customWidth="1"/>
    <col min="15" max="15" width="14.42578125" customWidth="1"/>
    <col min="16" max="16" width="16" customWidth="1"/>
  </cols>
  <sheetData>
    <row r="1" spans="1:16" x14ac:dyDescent="0.25">
      <c r="A1" s="45" t="s">
        <v>0</v>
      </c>
      <c r="B1" s="46"/>
      <c r="C1" s="46"/>
      <c r="D1" s="46"/>
      <c r="E1" s="46"/>
      <c r="F1" s="46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x14ac:dyDescent="0.25">
      <c r="A2" s="1"/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48" t="s">
        <v>25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46.5" customHeight="1" x14ac:dyDescent="0.25">
      <c r="A5" s="49" t="s">
        <v>19</v>
      </c>
      <c r="B5" s="49" t="s">
        <v>1</v>
      </c>
      <c r="C5" s="51" t="s">
        <v>2</v>
      </c>
      <c r="D5" s="51" t="s">
        <v>3</v>
      </c>
      <c r="E5" s="51" t="s">
        <v>4</v>
      </c>
      <c r="F5" s="52" t="s">
        <v>5</v>
      </c>
      <c r="G5" s="49" t="s">
        <v>6</v>
      </c>
      <c r="H5" s="53" t="s">
        <v>21</v>
      </c>
      <c r="I5" s="56" t="s">
        <v>7</v>
      </c>
      <c r="J5" s="56"/>
      <c r="K5" s="56"/>
      <c r="L5" s="57" t="s">
        <v>8</v>
      </c>
      <c r="M5" s="57"/>
      <c r="N5" s="57"/>
      <c r="O5" s="58" t="s">
        <v>24</v>
      </c>
      <c r="P5" s="61" t="s">
        <v>9</v>
      </c>
    </row>
    <row r="6" spans="1:16" ht="60.75" customHeight="1" x14ac:dyDescent="0.25">
      <c r="A6" s="50"/>
      <c r="B6" s="50"/>
      <c r="C6" s="50"/>
      <c r="D6" s="50"/>
      <c r="E6" s="50"/>
      <c r="F6" s="50"/>
      <c r="G6" s="50"/>
      <c r="H6" s="54"/>
      <c r="I6" s="6" t="s">
        <v>10</v>
      </c>
      <c r="J6" s="6" t="s">
        <v>11</v>
      </c>
      <c r="K6" s="6" t="s">
        <v>12</v>
      </c>
      <c r="L6" s="64" t="s">
        <v>13</v>
      </c>
      <c r="M6" s="64" t="s">
        <v>14</v>
      </c>
      <c r="N6" s="64" t="s">
        <v>22</v>
      </c>
      <c r="O6" s="59"/>
      <c r="P6" s="62"/>
    </row>
    <row r="7" spans="1:16" ht="51.75" customHeight="1" x14ac:dyDescent="0.25">
      <c r="A7" s="50"/>
      <c r="B7" s="50"/>
      <c r="C7" s="50"/>
      <c r="D7" s="50"/>
      <c r="E7" s="50"/>
      <c r="F7" s="50"/>
      <c r="G7" s="50"/>
      <c r="H7" s="55"/>
      <c r="I7" s="44" t="s">
        <v>35</v>
      </c>
      <c r="J7" s="44" t="s">
        <v>36</v>
      </c>
      <c r="K7" s="44" t="s">
        <v>37</v>
      </c>
      <c r="L7" s="65"/>
      <c r="M7" s="65"/>
      <c r="N7" s="65"/>
      <c r="O7" s="60"/>
      <c r="P7" s="63"/>
    </row>
    <row r="8" spans="1:16" x14ac:dyDescent="0.25">
      <c r="A8" s="7">
        <v>1</v>
      </c>
      <c r="B8" s="7">
        <f>+A8+1</f>
        <v>2</v>
      </c>
      <c r="C8" s="7">
        <f>+B8+1</f>
        <v>3</v>
      </c>
      <c r="D8" s="7">
        <v>4</v>
      </c>
      <c r="E8" s="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12</v>
      </c>
      <c r="N8" s="7">
        <v>13</v>
      </c>
      <c r="O8" s="7">
        <v>14</v>
      </c>
      <c r="P8" s="8">
        <v>15</v>
      </c>
    </row>
    <row r="9" spans="1:16" ht="69.75" customHeight="1" x14ac:dyDescent="0.25">
      <c r="A9" s="32">
        <v>1</v>
      </c>
      <c r="B9" s="33" t="s">
        <v>26</v>
      </c>
      <c r="C9" s="34" t="s">
        <v>27</v>
      </c>
      <c r="D9" s="35">
        <v>4550</v>
      </c>
      <c r="E9" s="36" t="s">
        <v>23</v>
      </c>
      <c r="F9" s="37" t="s">
        <v>28</v>
      </c>
      <c r="G9" s="32" t="s">
        <v>29</v>
      </c>
      <c r="H9" s="38">
        <v>114.7</v>
      </c>
      <c r="I9" s="39">
        <v>105.51</v>
      </c>
      <c r="J9" s="39">
        <v>110</v>
      </c>
      <c r="K9" s="39">
        <v>113</v>
      </c>
      <c r="L9" s="40">
        <f>AVERAGE(I9:K9)</f>
        <v>109.50333333333333</v>
      </c>
      <c r="M9" s="41">
        <f>STDEV(I9:K9)</f>
        <v>3.769619786309133</v>
      </c>
      <c r="N9" s="41">
        <f>M9/L9</f>
        <v>3.4424703536962038E-2</v>
      </c>
      <c r="O9" s="42">
        <f>MIN(H9:K9)</f>
        <v>105.51</v>
      </c>
      <c r="P9" s="25">
        <f>D9*O9</f>
        <v>480070.5</v>
      </c>
    </row>
    <row r="10" spans="1:16" ht="69.75" customHeight="1" x14ac:dyDescent="0.25">
      <c r="A10" s="16">
        <v>2</v>
      </c>
      <c r="B10" s="26" t="s">
        <v>30</v>
      </c>
      <c r="C10" s="27" t="s">
        <v>31</v>
      </c>
      <c r="D10" s="43">
        <v>96</v>
      </c>
      <c r="E10" s="23" t="s">
        <v>23</v>
      </c>
      <c r="F10" s="17" t="s">
        <v>32</v>
      </c>
      <c r="G10" s="16" t="s">
        <v>33</v>
      </c>
      <c r="H10" s="28">
        <v>143.62</v>
      </c>
      <c r="I10" s="29">
        <v>139.38</v>
      </c>
      <c r="J10" s="29">
        <v>140</v>
      </c>
      <c r="K10" s="29">
        <v>143</v>
      </c>
      <c r="L10" s="30">
        <f>AVERAGE(I10:K10)</f>
        <v>140.79333333333332</v>
      </c>
      <c r="M10" s="18">
        <f>STDEV(I10:K10)</f>
        <v>1.9360096418492703</v>
      </c>
      <c r="N10" s="18">
        <f>M10/L10</f>
        <v>1.3750719554779609E-2</v>
      </c>
      <c r="O10" s="31">
        <f>MIN(H10:K10)</f>
        <v>139.38</v>
      </c>
      <c r="P10" s="25">
        <f>D10*O10</f>
        <v>13380.48</v>
      </c>
    </row>
    <row r="11" spans="1:16" x14ac:dyDescent="0.25">
      <c r="A11" s="68" t="s">
        <v>15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24">
        <f>SUM(P9:P10)</f>
        <v>493450.98</v>
      </c>
    </row>
    <row r="12" spans="1:16" ht="18" customHeight="1" x14ac:dyDescent="0.25">
      <c r="A12" s="5"/>
      <c r="B12" s="9"/>
      <c r="C12" s="10"/>
      <c r="D12" s="11"/>
      <c r="E12" s="12"/>
      <c r="F12" s="13"/>
      <c r="G12" s="5"/>
      <c r="H12" s="14"/>
      <c r="I12" s="5"/>
      <c r="J12" s="5"/>
      <c r="K12" s="5"/>
      <c r="L12" s="15"/>
      <c r="M12" s="15"/>
      <c r="N12" s="15"/>
      <c r="O12" s="15"/>
      <c r="P12" s="15"/>
    </row>
    <row r="13" spans="1:16" ht="30" customHeight="1" x14ac:dyDescent="0.25">
      <c r="A13" s="71" t="s">
        <v>16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6" ht="48" customHeight="1" x14ac:dyDescent="0.25">
      <c r="A14" s="71" t="s">
        <v>17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6" s="22" customFormat="1" ht="42" customHeight="1" x14ac:dyDescent="0.25">
      <c r="A15" s="72" t="s">
        <v>20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</row>
    <row r="16" spans="1:16" ht="60" customHeight="1" x14ac:dyDescent="0.25">
      <c r="A16" s="71" t="s">
        <v>18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22.5" customHeight="1" x14ac:dyDescent="0.25">
      <c r="A17" s="66" t="s">
        <v>34</v>
      </c>
      <c r="B17" s="67"/>
      <c r="C17" s="67"/>
      <c r="D17" s="67"/>
      <c r="E17" s="67"/>
      <c r="F17" s="67"/>
      <c r="G17" s="19"/>
      <c r="H17" s="20"/>
      <c r="I17" s="19"/>
      <c r="J17" s="19"/>
      <c r="K17" s="19"/>
      <c r="L17" s="21"/>
      <c r="M17" s="21"/>
      <c r="N17" s="21"/>
      <c r="O17" s="21"/>
      <c r="P17" s="21"/>
    </row>
  </sheetData>
  <mergeCells count="23">
    <mergeCell ref="N6:N7"/>
    <mergeCell ref="A17:F17"/>
    <mergeCell ref="A11:O11"/>
    <mergeCell ref="A13:P13"/>
    <mergeCell ref="A14:P14"/>
    <mergeCell ref="A15:P15"/>
    <mergeCell ref="A16:P16"/>
    <mergeCell ref="A1:P1"/>
    <mergeCell ref="A3:P3"/>
    <mergeCell ref="A5:A7"/>
    <mergeCell ref="B5:B7"/>
    <mergeCell ref="C5:C7"/>
    <mergeCell ref="D5:D7"/>
    <mergeCell ref="E5:E7"/>
    <mergeCell ref="F5:F7"/>
    <mergeCell ref="G5:G7"/>
    <mergeCell ref="H5:H7"/>
    <mergeCell ref="I5:K5"/>
    <mergeCell ref="L5:N5"/>
    <mergeCell ref="O5:O7"/>
    <mergeCell ref="P5:P7"/>
    <mergeCell ref="L6:L7"/>
    <mergeCell ref="M6:M7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2024-07-09T11:27:31Z</dcterms:modified>
</cp:coreProperties>
</file>