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  <sheet name="Лист2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/>
  <c r="H7"/>
  <c r="H8"/>
  <c r="H9"/>
  <c r="H10"/>
  <c r="H11"/>
  <c r="H12"/>
  <c r="H13"/>
  <c r="H14"/>
  <c r="H15"/>
  <c r="H16"/>
  <c r="H17"/>
  <c r="H5"/>
  <c r="J26" i="1"/>
  <c r="I35"/>
  <c r="I34"/>
  <c r="M6"/>
  <c r="M19" l="1"/>
  <c r="H13"/>
  <c r="H12"/>
  <c r="R13"/>
  <c r="R12"/>
  <c r="H34" s="1"/>
  <c r="H35"/>
  <c r="C33" l="1"/>
  <c r="C25"/>
  <c r="H21" l="1"/>
  <c r="H19"/>
  <c r="O34" l="1"/>
  <c r="M34"/>
  <c r="M36" s="1"/>
  <c r="M35"/>
  <c r="D34"/>
  <c r="D35"/>
  <c r="C34"/>
  <c r="C35"/>
  <c r="A34"/>
  <c r="A35"/>
  <c r="D26"/>
  <c r="D27"/>
  <c r="C26" l="1"/>
  <c r="C27"/>
  <c r="B26"/>
  <c r="B34" s="1"/>
  <c r="B27"/>
  <c r="B35" s="1"/>
  <c r="A27"/>
  <c r="A26"/>
  <c r="B38" l="1"/>
  <c r="C21" l="1"/>
  <c r="C19"/>
  <c r="B21"/>
  <c r="B19"/>
  <c r="A21"/>
  <c r="A19"/>
  <c r="L12" l="1"/>
  <c r="L13"/>
  <c r="J12"/>
  <c r="J13"/>
  <c r="M12"/>
  <c r="L26" s="1"/>
  <c r="M13"/>
  <c r="L27" s="1"/>
</calcChain>
</file>

<file path=xl/sharedStrings.xml><?xml version="1.0" encoding="utf-8"?>
<sst xmlns="http://schemas.openxmlformats.org/spreadsheetml/2006/main" count="232" uniqueCount="156">
  <si>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</si>
  <si>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</si>
  <si>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</si>
  <si>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</si>
  <si>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</si>
  <si>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</si>
  <si>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</si>
  <si>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</si>
  <si>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</si>
  <si>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</si>
  <si>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</si>
  <si>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</si>
  <si>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</si>
  <si>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</si>
  <si>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</si>
  <si>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</si>
  <si>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</si>
  <si>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</si>
  <si>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</si>
  <si>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</si>
  <si>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</si>
  <si>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</si>
  <si>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</si>
  <si>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</si>
  <si>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</si>
  <si>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</si>
  <si>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</si>
  <si>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</si>
  <si>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</si>
  <si>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</si>
  <si>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</si>
  <si>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</si>
  <si>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</si>
  <si>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</si>
  <si>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</si>
  <si>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</si>
  <si>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</si>
  <si>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</si>
  <si>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</si>
  <si>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</si>
  <si>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</si>
  <si>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</si>
  <si>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</si>
  <si>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</si>
  <si>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</si>
  <si>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</si>
  <si>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</si>
  <si>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</si>
  <si>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</si>
  <si>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</si>
  <si>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</si>
  <si>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</si>
  <si>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</si>
  <si>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</si>
  <si>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</si>
  <si>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</si>
  <si>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</si>
  <si>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</si>
  <si>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</si>
  <si>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</si>
  <si>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см[3*];^мл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</si>
  <si>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</si>
  <si>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Гавриленко О.К.</t>
  </si>
  <si>
    <t>1.4. Сводная информация о минимальном значении НЦ единицы товара:</t>
  </si>
  <si>
    <t>ГИДРОКОРТИЗОН+ОКСИТЕТРАЦИКЛИН</t>
  </si>
  <si>
    <t>МАЗЬ ДЛЯ НАРУЖНОГО ПРИМЕНЕНИЯ ; дозировка: 10 мг+30 мг/г</t>
  </si>
  <si>
    <t>21.20.10.157-000002-1-00023-0000000000000</t>
  </si>
  <si>
    <t>АСКОРБИНОВАЯ КИСЛОТА</t>
  </si>
  <si>
    <t>21.10.51.126-000001-1-00095-0000000000000</t>
  </si>
  <si>
    <t>ЭМ-1113 от 24.04.2024</t>
  </si>
  <si>
    <t xml:space="preserve"> </t>
  </si>
  <si>
    <t>_</t>
  </si>
  <si>
    <t xml:space="preserve">Вл.Открытое акционерное общество "Московское производственное химико-фармацевтическое объединение им. Н.А.Семашко", Россия; Вып.к.Перв.Уп.Втор.Уп.Пр.ОАО "Мосхимфармпрепараты" им.Н.А.Семашко", Россия; </t>
  </si>
  <si>
    <t>Аскорбиновая кислота раствор для внутривенного и внутримышечного введения, 50мг/мл, 2 мл - ампулы (с ножом ампульным или скарификатором ампульным) (10)  - пачки картонные</t>
  </si>
  <si>
    <t>Р N003312/01 18.12.2020 
 (611/20-20-ОПР)</t>
  </si>
  <si>
    <t>Нет</t>
  </si>
  <si>
    <t>Государственный реестр предельных отпускных цен производителей на лекарственные препараты,_x000D_
включенные в перечень жизненно необходимых и важнейших лекарственных препаратов_x000D_
(по состоянию на 04.07.2024)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</si>
  <si>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</si>
  <si>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</si>
  <si>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</si>
  <si>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</si>
  <si>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Код АТХ</t>
  </si>
  <si>
    <t>Коли-
чество в потреб. упаков-
ке</t>
  </si>
  <si>
    <t>Предельная цена руб. без НДС</t>
  </si>
  <si>
    <t>Цена указана для первич. упаковки</t>
  </si>
  <si>
    <t>№ РУ</t>
  </si>
  <si>
    <t>Дата регистрации цены
(№ решения)</t>
  </si>
  <si>
    <t>Штрих-код (EAN13)</t>
  </si>
  <si>
    <t>Дата вступления в силу</t>
  </si>
  <si>
    <t>Аскорбиновая кислота</t>
  </si>
  <si>
    <t>раствор для внутривенного и внутримышечного введения, 50 мг/мл, 2 мл - ампулы (10)  - пачка картонная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</si>
  <si>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</si>
  <si>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A11GA01</t>
  </si>
  <si>
    <t>П N015991/01</t>
  </si>
  <si>
    <t>18.08.2023 
1169/20-23</t>
  </si>
  <si>
    <t>4810201008509</t>
  </si>
  <si>
    <t>раствор для внутривенного и внутримышечного введения, 50 мг/мл, 2 мл - стеклянная ампула (10)  - пачка картонная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</si>
  <si>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</si>
  <si>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ЛСР-005603/09</t>
  </si>
  <si>
    <t>26.06.2023 
877/20-23</t>
  </si>
  <si>
    <t>4605453001374</t>
  </si>
  <si>
    <t>раствор для внутривенного и внутримышечного введения, 50 мг/мл, 2 мл - ампулы (10)  - коробки картонные</t>
  </si>
  <si>
    <t xml:space="preserve">Вл.Вып.к.Перв.Уп.Втор.Уп.Пр.Дальхимфарм ОАО, Россия (2702010564); </t>
  </si>
  <si>
    <t>ЛП-№(000439)-(РГ-RU)</t>
  </si>
  <si>
    <t>27.04.2024 
606/20-24</t>
  </si>
  <si>
    <t>4602824014995</t>
  </si>
  <si>
    <t>раствор для внутривенного и внутримышечного введения, 50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</si>
  <si>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 xml:space="preserve">Вл.Вып.к.Перв.Уп.Втор.Уп.Пр.Федеральное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</si>
  <si>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ЛП-000026</t>
  </si>
  <si>
    <t>20.09.2023 
1418/20-23/ОС-подтв</t>
  </si>
  <si>
    <t>4605894002244</t>
  </si>
  <si>
    <t>раствор для внутривенного и внутримышечного введения, 50 мг/мл, 2 мл - ампула (10)  - пачка картонная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</si>
  <si>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</si>
  <si>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ЛСР-001493/09</t>
  </si>
  <si>
    <t>4602509009605</t>
  </si>
  <si>
    <t>раствор для внутривенного и внутримышечного введения, 50 мг/мл, 2 мл - стеклянная ампула (20)  - пачка картонная</t>
  </si>
  <si>
    <t>08.09.2023 
1332/20-23</t>
  </si>
  <si>
    <t>4605453001367</t>
  </si>
  <si>
    <t>раствор для внутривенного и внутримышечного введения, 50 мг/мл, 2 мл - ампула (10)  - коробка картонная</t>
  </si>
  <si>
    <t>16.09.2022 
25-7-4225732-ОПР-изм</t>
  </si>
  <si>
    <t>4602509002811</t>
  </si>
  <si>
    <t>Р N002218/01</t>
  </si>
  <si>
    <t>раствор для внутривенного и внутримышечного введения, 50 мг/мл, 2 мл - ампулы (10)  - пачки картонные</t>
  </si>
  <si>
    <t xml:space="preserve">Вл.Вып.к.Перв.Уп.Втор.Уп.Пр.ПАО "Биосинтез", Россия (5834001025); </t>
  </si>
  <si>
    <t>ЛС-001815</t>
  </si>
  <si>
    <t>12.04.2024 
446/20-24</t>
  </si>
  <si>
    <t>4602884014034</t>
  </si>
  <si>
    <t>раствор для внутривенного и внутримышечного введения, 50мг/мл, 1 мл - ампулы (10)  / в комплекте с ножом ампульным, если необходим для ампул данного типа / - пачка картонная</t>
  </si>
  <si>
    <t>17.12.2020 
 (589/20-20-ОПР)</t>
  </si>
  <si>
    <t>4810201016658</t>
  </si>
  <si>
    <t>раствор для внутривенного и внутримышечного введения, 50мг/мл, 2 мл - ампулы (с ножом ампульным или скарификатором ампульным) (10)  - пачки картонные</t>
  </si>
  <si>
    <t>Р N003312/01</t>
  </si>
  <si>
    <t>18.12.2020 
 (611/20-20-ОПР)</t>
  </si>
  <si>
    <t>4600828003922</t>
  </si>
  <si>
    <t>раствор для внутривенного и внутримышечного введения, 50 мг/мл, 2 мл - ампулы (10)  / с ножом ампульным или скарификатором при необходимости / - коробки картонные</t>
  </si>
  <si>
    <t xml:space="preserve">Вл.Вып.к.Перв.Уп.Втор.Уп.Пр.ОАО "Новосибхимфарм", Россия; </t>
  </si>
  <si>
    <t>18.12.2020 
 (610/20-20-ОПР)</t>
  </si>
  <si>
    <t>4602212007356</t>
  </si>
  <si>
    <t xml:space="preserve">Вл.ООО "Атолл", Россия; Вып.к.Перв.Уп.Втор.Уп.Пр.OOO "Озон", Россия; </t>
  </si>
  <si>
    <t>ЛП-002092</t>
  </si>
  <si>
    <t>17.12.2020 
 (602/20-20-ОПР)</t>
  </si>
  <si>
    <t>4607027767532</t>
  </si>
  <si>
    <t>Аскорбиновая кислота-СОЛОфарм</t>
  </si>
  <si>
    <t xml:space="preserve">Вл.Вып.к.Перв.Уп.Втор.Уп.Пр.ООО "Гротекс", Россия; </t>
  </si>
  <si>
    <t>ЛП-004544</t>
  </si>
  <si>
    <t>18.12.2020 
 (617/20-20-ОПР)</t>
  </si>
  <si>
    <t>4680013248857</t>
  </si>
  <si>
    <t xml:space="preserve">Начальная максимальная цена контракта 26 170 руб. 00 коп. (Двадцать шесть тысяч сто семдесят рублей 00 коп.) </t>
  </si>
  <si>
    <t xml:space="preserve">* Объем наполнения первичной упаковки  является необходимым для обеспечения оптимального процесса лечения.
</t>
  </si>
  <si>
    <t xml:space="preserve"> РАСТВОР ДЛЯ ВНУТРИВЕННОГО И ВНУТРИМЫШЕЧНОГО ВВЕДЕНИЯ ; дозировка: 50 мг/мл,          2 мл* </t>
  </si>
  <si>
    <t xml:space="preserve">КП
Вх. № 181/1 От 04.07.24
</t>
  </si>
  <si>
    <t xml:space="preserve">КП
Вх. № 181/2 От 04.07.24
</t>
  </si>
  <si>
    <t xml:space="preserve">КП
Вх. № 181/3 От 04.07.24
</t>
  </si>
  <si>
    <t>(ГИОКСИЗОН) ГИДРОКОРТИЗОН+ОКСИТЕТРАЦИКЛИН, МАЗЬ ДЛЯ НАРУЖНОГО ПРИМЕНЕНИЯ ; дозировка: 10 мг+30 мг/г</t>
  </si>
  <si>
    <t>г</t>
  </si>
  <si>
    <t xml:space="preserve">Референтная цена
</t>
  </si>
</sst>
</file>

<file path=xl/styles.xml><?xml version="1.0" encoding="utf-8"?>
<styleSheet xmlns="http://schemas.openxmlformats.org/spreadsheetml/2006/main">
  <numFmts count="5">
    <numFmt numFmtId="164" formatCode="#,###.00"/>
    <numFmt numFmtId="165" formatCode="#,##0.00_ ;\-#,##0.00\ "/>
    <numFmt numFmtId="166" formatCode="000000"/>
    <numFmt numFmtId="167" formatCode="[$-10419]###\ ###"/>
    <numFmt numFmtId="168" formatCode="[$-10419]###\ ###\ ##0.00"/>
  </numFmts>
  <fonts count="3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u/>
      <sz val="9.9"/>
      <color theme="10"/>
      <name val="Calibri"/>
      <family val="2"/>
      <charset val="1"/>
    </font>
    <font>
      <sz val="9"/>
      <name val="Times New Roman"/>
      <family val="1"/>
      <charset val="204"/>
    </font>
    <font>
      <sz val="9.9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rgb="FFCCCCFF"/>
      </patternFill>
    </fill>
    <fill>
      <patternFill patternType="solid">
        <fgColor rgb="FFF5F5F5"/>
        <bgColor indexed="0"/>
      </patternFill>
    </fill>
    <fill>
      <patternFill patternType="solid">
        <fgColor theme="2"/>
        <bgColor indexed="0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149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6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164" fontId="6" fillId="7" borderId="5" xfId="0" applyNumberFormat="1" applyFont="1" applyFill="1" applyBorder="1" applyAlignment="1">
      <alignment horizontal="center" vertical="center" wrapText="1"/>
    </xf>
    <xf numFmtId="0" fontId="23" fillId="0" borderId="1" xfId="0" applyFont="1" applyBorder="1"/>
    <xf numFmtId="0" fontId="1" fillId="0" borderId="1" xfId="0" applyFont="1" applyBorder="1"/>
    <xf numFmtId="0" fontId="9" fillId="0" borderId="1" xfId="0" applyFont="1" applyBorder="1" applyAlignment="1">
      <alignment wrapText="1"/>
    </xf>
    <xf numFmtId="0" fontId="1" fillId="7" borderId="1" xfId="0" applyFont="1" applyFill="1" applyBorder="1"/>
    <xf numFmtId="0" fontId="25" fillId="0" borderId="9" xfId="0" applyFont="1" applyBorder="1" applyAlignment="1">
      <alignment horizontal="center" vertical="top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0" fontId="26" fillId="0" borderId="10" xfId="1" applyFont="1" applyBorder="1" applyAlignment="1" applyProtection="1">
      <alignment horizontal="center" vertical="top" wrapText="1"/>
    </xf>
    <xf numFmtId="0" fontId="28" fillId="12" borderId="11" xfId="0" applyFont="1" applyFill="1" applyBorder="1" applyAlignment="1" applyProtection="1">
      <alignment horizontal="center" vertical="center" wrapText="1" readingOrder="1"/>
      <protection locked="0"/>
    </xf>
    <xf numFmtId="0" fontId="28" fillId="12" borderId="12" xfId="0" applyFont="1" applyFill="1" applyBorder="1" applyAlignment="1" applyProtection="1">
      <alignment horizontal="center" vertical="center" wrapText="1" readingOrder="1"/>
      <protection locked="0"/>
    </xf>
    <xf numFmtId="0" fontId="28" fillId="12" borderId="13" xfId="0" applyFont="1" applyFill="1" applyBorder="1" applyAlignment="1" applyProtection="1">
      <alignment horizontal="center" vertical="center" wrapText="1" readingOrder="1"/>
      <protection locked="0"/>
    </xf>
    <xf numFmtId="0" fontId="29" fillId="0" borderId="14" xfId="0" applyFont="1" applyBorder="1" applyAlignment="1" applyProtection="1">
      <alignment horizontal="left" vertical="top" wrapText="1" readingOrder="1"/>
      <protection locked="0"/>
    </xf>
    <xf numFmtId="0" fontId="29" fillId="0" borderId="15" xfId="0" applyFont="1" applyBorder="1" applyAlignment="1" applyProtection="1">
      <alignment vertical="top" wrapText="1" readingOrder="1"/>
      <protection locked="0"/>
    </xf>
    <xf numFmtId="167" fontId="29" fillId="0" borderId="15" xfId="0" applyNumberFormat="1" applyFont="1" applyBorder="1" applyAlignment="1" applyProtection="1">
      <alignment horizontal="center" vertical="top" wrapText="1" readingOrder="1"/>
      <protection locked="0"/>
    </xf>
    <xf numFmtId="168" fontId="29" fillId="0" borderId="15" xfId="0" applyNumberFormat="1" applyFont="1" applyBorder="1" applyAlignment="1" applyProtection="1">
      <alignment vertical="top" wrapText="1" readingOrder="1"/>
      <protection locked="0"/>
    </xf>
    <xf numFmtId="0" fontId="29" fillId="0" borderId="15" xfId="0" applyFont="1" applyBorder="1" applyAlignment="1" applyProtection="1">
      <alignment horizontal="center" vertical="top" wrapText="1" readingOrder="1"/>
      <protection locked="0"/>
    </xf>
    <xf numFmtId="0" fontId="30" fillId="0" borderId="15" xfId="0" applyFont="1" applyBorder="1" applyAlignment="1" applyProtection="1">
      <alignment horizontal="center" vertical="top" wrapText="1" readingOrder="1"/>
      <protection locked="0"/>
    </xf>
    <xf numFmtId="14" fontId="30" fillId="0" borderId="16" xfId="0" applyNumberFormat="1" applyFont="1" applyBorder="1" applyAlignment="1" applyProtection="1">
      <alignment horizontal="center" vertical="top" wrapText="1" readingOrder="1"/>
      <protection locked="0"/>
    </xf>
    <xf numFmtId="0" fontId="28" fillId="13" borderId="12" xfId="0" applyFont="1" applyFill="1" applyBorder="1" applyAlignment="1" applyProtection="1">
      <alignment horizontal="center" vertical="center" wrapText="1" readingOrder="1"/>
      <protection locked="0"/>
    </xf>
    <xf numFmtId="0" fontId="29" fillId="14" borderId="15" xfId="0" applyFont="1" applyFill="1" applyBorder="1" applyAlignment="1" applyProtection="1">
      <alignment horizontal="center" vertical="top" wrapText="1" readingOrder="1"/>
      <protection locked="0"/>
    </xf>
    <xf numFmtId="0" fontId="29" fillId="14" borderId="14" xfId="0" applyFont="1" applyFill="1" applyBorder="1" applyAlignment="1" applyProtection="1">
      <alignment horizontal="left" vertical="top" wrapText="1" readingOrder="1"/>
      <protection locked="0"/>
    </xf>
    <xf numFmtId="0" fontId="29" fillId="14" borderId="15" xfId="0" applyFont="1" applyFill="1" applyBorder="1" applyAlignment="1" applyProtection="1">
      <alignment vertical="top" wrapText="1" readingOrder="1"/>
      <protection locked="0"/>
    </xf>
    <xf numFmtId="167" fontId="29" fillId="14" borderId="15" xfId="0" applyNumberFormat="1" applyFont="1" applyFill="1" applyBorder="1" applyAlignment="1" applyProtection="1">
      <alignment horizontal="center" vertical="top" wrapText="1" readingOrder="1"/>
      <protection locked="0"/>
    </xf>
    <xf numFmtId="168" fontId="29" fillId="14" borderId="15" xfId="0" applyNumberFormat="1" applyFont="1" applyFill="1" applyBorder="1" applyAlignment="1" applyProtection="1">
      <alignment vertical="top" wrapText="1" readingOrder="1"/>
      <protection locked="0"/>
    </xf>
    <xf numFmtId="0" fontId="30" fillId="14" borderId="15" xfId="0" applyFont="1" applyFill="1" applyBorder="1" applyAlignment="1" applyProtection="1">
      <alignment horizontal="center" vertical="top" wrapText="1" readingOrder="1"/>
      <protection locked="0"/>
    </xf>
    <xf numFmtId="14" fontId="30" fillId="14" borderId="16" xfId="0" applyNumberFormat="1" applyFont="1" applyFill="1" applyBorder="1" applyAlignment="1" applyProtection="1">
      <alignment horizontal="center" vertical="top" wrapText="1" readingOrder="1"/>
      <protection locked="0"/>
    </xf>
    <xf numFmtId="0" fontId="29" fillId="15" borderId="15" xfId="0" applyFont="1" applyFill="1" applyBorder="1" applyAlignment="1" applyProtection="1">
      <alignment horizontal="center" vertical="top" wrapText="1" readingOrder="1"/>
      <protection locked="0"/>
    </xf>
    <xf numFmtId="0" fontId="0" fillId="15" borderId="0" xfId="0" applyFill="1"/>
    <xf numFmtId="0" fontId="9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64" fontId="6" fillId="7" borderId="4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2" fontId="6" fillId="7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/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0" fillId="2" borderId="3" xfId="0" applyFont="1" applyFill="1" applyBorder="1" applyAlignment="1"/>
    <xf numFmtId="165" fontId="10" fillId="2" borderId="1" xfId="0" applyNumberFormat="1" applyFont="1" applyFill="1" applyBorder="1" applyAlignment="1">
      <alignment horizontal="center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5" fontId="7" fillId="8" borderId="7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7" xfId="0" applyFont="1" applyFill="1" applyBorder="1" applyAlignment="1">
      <alignment wrapText="1"/>
    </xf>
    <xf numFmtId="164" fontId="7" fillId="7" borderId="1" xfId="0" applyNumberFormat="1" applyFont="1" applyFill="1" applyBorder="1" applyAlignment="1">
      <alignment horizontal="center" vertical="center" wrapText="1"/>
    </xf>
    <xf numFmtId="165" fontId="7" fillId="11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 applyProtection="1">
      <alignment horizontal="center" vertical="top" wrapText="1" readingOrder="1"/>
      <protection locked="0"/>
    </xf>
    <xf numFmtId="0" fontId="0" fillId="0" borderId="0" xfId="0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zakupki.gov.ru/epz/ktru/medCard/commonInfo.html?extCode=1ee31e8e-bf5b-11e9-bd5d-838f2eb084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60"/>
  <sheetViews>
    <sheetView tabSelected="1" topLeftCell="A31" zoomScale="90" zoomScaleNormal="90" workbookViewId="0">
      <selection activeCell="M6" sqref="M6:N6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1.14062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3.71093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78" t="s">
        <v>46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024" ht="349.5" customHeight="1">
      <c r="A2" s="79" t="s">
        <v>57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</row>
    <row r="3" spans="1:1024" ht="55.5" customHeight="1">
      <c r="A3" s="2" t="s">
        <v>0</v>
      </c>
      <c r="B3" s="80" t="s">
        <v>1</v>
      </c>
      <c r="C3" s="80"/>
      <c r="D3" s="80" t="s">
        <v>2</v>
      </c>
      <c r="E3" s="80"/>
      <c r="F3" s="80"/>
      <c r="G3" s="80"/>
      <c r="H3" s="80"/>
      <c r="I3" s="80" t="s">
        <v>3</v>
      </c>
      <c r="J3" s="80"/>
      <c r="K3" s="80" t="s">
        <v>4</v>
      </c>
      <c r="L3" s="80"/>
      <c r="M3" s="80" t="s">
        <v>5</v>
      </c>
      <c r="N3" s="80"/>
      <c r="O3" s="24" t="s">
        <v>6</v>
      </c>
      <c r="P3" s="46"/>
    </row>
    <row r="4" spans="1:1024" ht="47.25" customHeight="1">
      <c r="A4" s="140">
        <v>1</v>
      </c>
      <c r="B4" s="82" t="s">
        <v>70</v>
      </c>
      <c r="C4" s="82"/>
      <c r="D4" s="83" t="s">
        <v>153</v>
      </c>
      <c r="E4" s="83"/>
      <c r="F4" s="83"/>
      <c r="G4" s="83"/>
      <c r="H4" s="83"/>
      <c r="I4" s="83" t="s">
        <v>70</v>
      </c>
      <c r="J4" s="83"/>
      <c r="K4" s="81" t="s">
        <v>70</v>
      </c>
      <c r="L4" s="81"/>
      <c r="M4" s="84" t="s">
        <v>70</v>
      </c>
      <c r="N4" s="84"/>
      <c r="O4" s="44" t="s">
        <v>70</v>
      </c>
      <c r="P4" s="45"/>
    </row>
    <row r="5" spans="1:1024" ht="29.25" customHeight="1">
      <c r="A5" s="141"/>
      <c r="B5" s="82"/>
      <c r="C5" s="82"/>
      <c r="D5" s="82"/>
      <c r="E5" s="82"/>
      <c r="F5" s="82"/>
      <c r="G5" s="82"/>
      <c r="H5" s="82"/>
      <c r="I5" s="82"/>
      <c r="J5" s="82"/>
      <c r="K5" s="145"/>
      <c r="L5" s="145"/>
      <c r="M5" s="146" t="s">
        <v>70</v>
      </c>
      <c r="N5" s="146"/>
      <c r="O5" s="48"/>
      <c r="P5" s="47"/>
    </row>
    <row r="6" spans="1:1024" ht="87" customHeight="1">
      <c r="A6" s="94">
        <v>2</v>
      </c>
      <c r="B6" s="136" t="s">
        <v>72</v>
      </c>
      <c r="C6" s="136"/>
      <c r="D6" s="133" t="s">
        <v>73</v>
      </c>
      <c r="E6" s="135"/>
      <c r="F6" s="135"/>
      <c r="G6" s="135"/>
      <c r="H6" s="134"/>
      <c r="I6" s="133" t="s">
        <v>74</v>
      </c>
      <c r="J6" s="134"/>
      <c r="K6" s="132">
        <v>21.6</v>
      </c>
      <c r="L6" s="132"/>
      <c r="M6" s="131">
        <f t="shared" ref="M6" si="0">K6/O6</f>
        <v>1.08</v>
      </c>
      <c r="N6" s="131"/>
      <c r="O6" s="51">
        <v>20</v>
      </c>
      <c r="P6" s="46" t="s">
        <v>70</v>
      </c>
    </row>
    <row r="7" spans="1:1024" ht="33.75" customHeight="1">
      <c r="A7" s="95"/>
      <c r="B7" s="142"/>
      <c r="C7" s="143"/>
      <c r="D7" s="143"/>
      <c r="E7" s="143"/>
      <c r="F7" s="143"/>
      <c r="G7" s="143"/>
      <c r="H7" s="143"/>
      <c r="I7" s="143"/>
      <c r="J7" s="144"/>
      <c r="K7" s="132"/>
      <c r="L7" s="139"/>
      <c r="M7" s="137">
        <v>1.08</v>
      </c>
      <c r="N7" s="138"/>
      <c r="O7" s="46"/>
      <c r="P7" s="46"/>
    </row>
    <row r="8" spans="1:1024" ht="15" customHeight="1">
      <c r="A8" s="87" t="s">
        <v>54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</row>
    <row r="9" spans="1:1024" ht="26.25" customHeight="1">
      <c r="A9" s="88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</row>
    <row r="10" spans="1:1024" ht="47.25" customHeight="1">
      <c r="A10" s="89" t="s">
        <v>0</v>
      </c>
      <c r="B10" s="89" t="s">
        <v>7</v>
      </c>
      <c r="C10" s="89" t="s">
        <v>8</v>
      </c>
      <c r="D10" s="89" t="s">
        <v>9</v>
      </c>
      <c r="E10" s="89" t="s">
        <v>6</v>
      </c>
      <c r="F10" s="89" t="s">
        <v>10</v>
      </c>
      <c r="G10" s="90" t="s">
        <v>150</v>
      </c>
      <c r="H10" s="90"/>
      <c r="I10" s="90" t="s">
        <v>151</v>
      </c>
      <c r="J10" s="90"/>
      <c r="K10" s="90" t="s">
        <v>152</v>
      </c>
      <c r="L10" s="90"/>
      <c r="M10" s="91" t="s">
        <v>11</v>
      </c>
      <c r="N10" s="91"/>
      <c r="O10" s="85" t="s">
        <v>12</v>
      </c>
      <c r="P10" s="85" t="s">
        <v>40</v>
      </c>
      <c r="Q10" s="85" t="s">
        <v>42</v>
      </c>
      <c r="R10" s="85" t="s">
        <v>43</v>
      </c>
      <c r="AMG10"/>
      <c r="AMH10"/>
      <c r="AMI10"/>
      <c r="AMJ10"/>
    </row>
    <row r="11" spans="1:1024" ht="95.25" thickBot="1">
      <c r="A11" s="89"/>
      <c r="B11" s="89"/>
      <c r="C11" s="89"/>
      <c r="D11" s="89"/>
      <c r="E11" s="89"/>
      <c r="F11" s="89"/>
      <c r="G11" s="18" t="s">
        <v>13</v>
      </c>
      <c r="H11" s="18" t="s">
        <v>14</v>
      </c>
      <c r="I11" s="18" t="s">
        <v>13</v>
      </c>
      <c r="J11" s="18" t="s">
        <v>14</v>
      </c>
      <c r="K11" s="18" t="s">
        <v>13</v>
      </c>
      <c r="L11" s="18" t="s">
        <v>14</v>
      </c>
      <c r="M11" s="91"/>
      <c r="N11" s="91"/>
      <c r="O11" s="86"/>
      <c r="P11" s="86" t="s">
        <v>40</v>
      </c>
      <c r="Q11" s="86"/>
      <c r="R11" s="86"/>
      <c r="AME11"/>
      <c r="AMF11"/>
      <c r="AMG11"/>
      <c r="AMH11"/>
      <c r="AMI11"/>
      <c r="AMJ11"/>
    </row>
    <row r="12" spans="1:1024" ht="58.5" customHeight="1" thickBot="1">
      <c r="A12" s="38">
        <v>1</v>
      </c>
      <c r="B12" s="32" t="s">
        <v>64</v>
      </c>
      <c r="C12" s="19" t="s">
        <v>65</v>
      </c>
      <c r="D12" s="19" t="s">
        <v>154</v>
      </c>
      <c r="E12" s="19">
        <v>10</v>
      </c>
      <c r="F12" s="19">
        <v>300</v>
      </c>
      <c r="G12" s="20">
        <v>70.900000000000006</v>
      </c>
      <c r="H12" s="22">
        <f>G12/E12</f>
        <v>7.0900000000000007</v>
      </c>
      <c r="I12" s="20">
        <v>72.72</v>
      </c>
      <c r="J12" s="30">
        <f t="shared" ref="J12:J13" si="1">I12/E12</f>
        <v>7.2720000000000002</v>
      </c>
      <c r="K12" s="20">
        <v>74.540000000000006</v>
      </c>
      <c r="L12" s="23">
        <f t="shared" ref="L12:L13" si="2">K12/E12</f>
        <v>7.4540000000000006</v>
      </c>
      <c r="M12" s="92">
        <f t="shared" ref="M12:M13" si="3">H12</f>
        <v>7.0900000000000007</v>
      </c>
      <c r="N12" s="92"/>
      <c r="O12" s="49" t="s">
        <v>66</v>
      </c>
      <c r="P12" s="52" t="s">
        <v>75</v>
      </c>
      <c r="Q12" s="52" t="s">
        <v>71</v>
      </c>
      <c r="R12" s="34">
        <f>E12*F12</f>
        <v>3000</v>
      </c>
      <c r="AME12"/>
      <c r="AMF12"/>
      <c r="AMG12"/>
      <c r="AMH12"/>
      <c r="AMI12"/>
      <c r="AMJ12"/>
    </row>
    <row r="13" spans="1:1024" ht="77.25" customHeight="1" thickBot="1">
      <c r="A13" s="38">
        <v>2</v>
      </c>
      <c r="B13" s="32" t="s">
        <v>67</v>
      </c>
      <c r="C13" s="19" t="s">
        <v>149</v>
      </c>
      <c r="D13" s="19" t="s">
        <v>60</v>
      </c>
      <c r="E13" s="19">
        <v>20</v>
      </c>
      <c r="F13" s="19">
        <v>100</v>
      </c>
      <c r="G13" s="20">
        <v>36.590000000000003</v>
      </c>
      <c r="H13" s="22">
        <f>G13/E13</f>
        <v>1.8295000000000001</v>
      </c>
      <c r="I13" s="20">
        <v>36.67</v>
      </c>
      <c r="J13" s="30">
        <f t="shared" si="1"/>
        <v>1.8335000000000001</v>
      </c>
      <c r="K13" s="20">
        <v>36.64</v>
      </c>
      <c r="L13" s="23">
        <f t="shared" si="2"/>
        <v>1.8320000000000001</v>
      </c>
      <c r="M13" s="92">
        <f t="shared" si="3"/>
        <v>1.8295000000000001</v>
      </c>
      <c r="N13" s="92"/>
      <c r="O13" s="54" t="s">
        <v>68</v>
      </c>
      <c r="P13" s="42" t="s">
        <v>41</v>
      </c>
      <c r="Q13" s="33">
        <v>18</v>
      </c>
      <c r="R13" s="34">
        <f>E13*F13</f>
        <v>2000</v>
      </c>
      <c r="AME13"/>
      <c r="AMF13"/>
      <c r="AMG13"/>
      <c r="AMH13"/>
      <c r="AMI13"/>
      <c r="AMJ13"/>
    </row>
    <row r="14" spans="1:1024" ht="20.25" customHeight="1">
      <c r="A14" s="105" t="s">
        <v>148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35"/>
      <c r="Q14" s="35"/>
      <c r="R14" s="36"/>
      <c r="AME14"/>
      <c r="AMF14"/>
      <c r="AMG14"/>
      <c r="AMH14"/>
      <c r="AMI14"/>
      <c r="AMJ14"/>
    </row>
    <row r="15" spans="1:1024" ht="4.5" customHeight="1">
      <c r="A15" s="103" t="s">
        <v>55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</row>
    <row r="16" spans="1:1024" ht="3" customHeight="1">
      <c r="A16" s="104"/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</row>
    <row r="17" spans="1:1024" ht="134.25" customHeight="1">
      <c r="A17" s="104"/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</row>
    <row r="18" spans="1:1024" ht="64.5" customHeight="1">
      <c r="A18" s="2" t="s">
        <v>0</v>
      </c>
      <c r="B18" s="3" t="s">
        <v>7</v>
      </c>
      <c r="C18" s="3" t="s">
        <v>8</v>
      </c>
      <c r="D18" s="80" t="s">
        <v>15</v>
      </c>
      <c r="E18" s="80"/>
      <c r="F18" s="80"/>
      <c r="G18" s="80"/>
      <c r="H18" s="2" t="s">
        <v>9</v>
      </c>
      <c r="I18" s="16" t="s">
        <v>44</v>
      </c>
      <c r="J18" s="80" t="s">
        <v>45</v>
      </c>
      <c r="K18" s="80"/>
      <c r="L18" s="2" t="s">
        <v>16</v>
      </c>
      <c r="M18" s="80" t="s">
        <v>17</v>
      </c>
      <c r="N18" s="80"/>
      <c r="AMI18"/>
      <c r="AMJ18"/>
    </row>
    <row r="19" spans="1:1024" ht="27" customHeight="1">
      <c r="A19" s="107">
        <f>A12</f>
        <v>1</v>
      </c>
      <c r="B19" s="94" t="str">
        <f>B12</f>
        <v>ГИДРОКОРТИЗОН+ОКСИТЕТРАЦИКЛИН</v>
      </c>
      <c r="C19" s="96" t="str">
        <f>C12</f>
        <v>МАЗЬ ДЛЯ НАРУЖНОГО ПРИМЕНЕНИЯ ; дозировка: 10 мг+30 мг/г</v>
      </c>
      <c r="D19" s="99">
        <v>300</v>
      </c>
      <c r="E19" s="99"/>
      <c r="F19" s="99"/>
      <c r="G19" s="99"/>
      <c r="H19" s="108" t="str">
        <f>D12</f>
        <v>г</v>
      </c>
      <c r="I19" s="43">
        <v>3000</v>
      </c>
      <c r="J19" s="100">
        <v>70.849999999999994</v>
      </c>
      <c r="K19" s="100"/>
      <c r="L19" s="21" t="s">
        <v>69</v>
      </c>
      <c r="M19" s="98">
        <f>(J19*D19)/I19</f>
        <v>7.085</v>
      </c>
      <c r="N19" s="98"/>
      <c r="AMI19"/>
      <c r="AMJ19"/>
    </row>
    <row r="20" spans="1:1024" ht="33" customHeight="1">
      <c r="A20" s="107"/>
      <c r="B20" s="95"/>
      <c r="C20" s="97"/>
      <c r="D20" s="99"/>
      <c r="E20" s="99"/>
      <c r="F20" s="99"/>
      <c r="G20" s="99"/>
      <c r="H20" s="109"/>
      <c r="I20" s="25">
        <v>3000</v>
      </c>
      <c r="J20" s="100"/>
      <c r="K20" s="101"/>
      <c r="L20" s="102"/>
      <c r="M20" s="93">
        <v>7.09</v>
      </c>
      <c r="N20" s="93"/>
      <c r="AMI20"/>
      <c r="AMJ20"/>
    </row>
    <row r="21" spans="1:1024" ht="29.25" customHeight="1">
      <c r="A21" s="107">
        <f>A13</f>
        <v>2</v>
      </c>
      <c r="B21" s="94" t="str">
        <f>B13</f>
        <v>АСКОРБИНОВАЯ КИСЛОТА</v>
      </c>
      <c r="C21" s="96" t="str">
        <f>C13</f>
        <v xml:space="preserve"> РАСТВОР ДЛЯ ВНУТРИВЕННОГО И ВНУТРИМЫШЕЧНОГО ВВЕДЕНИЯ ; дозировка: 50 мг/мл,          2 мл* </v>
      </c>
      <c r="D21" s="99" t="s">
        <v>71</v>
      </c>
      <c r="E21" s="99"/>
      <c r="F21" s="99"/>
      <c r="G21" s="99"/>
      <c r="H21" s="108" t="str">
        <f>D13</f>
        <v>см[3*];^мл</v>
      </c>
      <c r="I21" s="53" t="s">
        <v>71</v>
      </c>
      <c r="J21" s="100" t="s">
        <v>71</v>
      </c>
      <c r="K21" s="100"/>
      <c r="L21" s="21" t="s">
        <v>71</v>
      </c>
      <c r="M21" s="98" t="s">
        <v>71</v>
      </c>
      <c r="N21" s="98"/>
      <c r="AMI21"/>
      <c r="AMJ21"/>
    </row>
    <row r="22" spans="1:1024" ht="41.25" customHeight="1">
      <c r="A22" s="107"/>
      <c r="B22" s="95"/>
      <c r="C22" s="97"/>
      <c r="D22" s="99"/>
      <c r="E22" s="99"/>
      <c r="F22" s="99"/>
      <c r="G22" s="99"/>
      <c r="H22" s="109"/>
      <c r="I22" s="50" t="s">
        <v>71</v>
      </c>
      <c r="J22" s="100"/>
      <c r="K22" s="101"/>
      <c r="L22" s="102"/>
      <c r="M22" s="93" t="s">
        <v>71</v>
      </c>
      <c r="N22" s="93"/>
      <c r="AMI22"/>
      <c r="AMJ22"/>
    </row>
    <row r="23" spans="1:1024" ht="14.25" customHeight="1"/>
    <row r="24" spans="1:1024">
      <c r="A24" s="124" t="s">
        <v>63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</row>
    <row r="25" spans="1:1024" ht="206.25" customHeight="1">
      <c r="A25" s="4" t="s">
        <v>0</v>
      </c>
      <c r="B25" s="4" t="s">
        <v>7</v>
      </c>
      <c r="C25" s="4" t="str">
        <f>C10</f>
        <v>Дозировка, лекарственная форма</v>
      </c>
      <c r="D25" s="128" t="s">
        <v>9</v>
      </c>
      <c r="E25" s="129"/>
      <c r="F25" s="129"/>
      <c r="G25" s="130"/>
      <c r="H25" s="119" t="s">
        <v>20</v>
      </c>
      <c r="I25" s="119"/>
      <c r="J25" s="119" t="s">
        <v>21</v>
      </c>
      <c r="K25" s="119"/>
      <c r="L25" s="4" t="s">
        <v>22</v>
      </c>
      <c r="M25" s="77" t="s">
        <v>155</v>
      </c>
      <c r="N25" s="4" t="s">
        <v>23</v>
      </c>
    </row>
    <row r="26" spans="1:1024" ht="56.25" customHeight="1">
      <c r="A26" s="37">
        <f t="shared" ref="A26:D27" si="4">A12</f>
        <v>1</v>
      </c>
      <c r="B26" s="39" t="str">
        <f t="shared" si="4"/>
        <v>ГИДРОКОРТИЗОН+ОКСИТЕТРАЦИКЛИН</v>
      </c>
      <c r="C26" s="76" t="str">
        <f t="shared" si="4"/>
        <v>МАЗЬ ДЛЯ НАРУЖНОГО ПРИМЕНЕНИЯ ; дозировка: 10 мг+30 мг/г</v>
      </c>
      <c r="D26" s="121" t="str">
        <f t="shared" si="4"/>
        <v>г</v>
      </c>
      <c r="E26" s="122"/>
      <c r="F26" s="123"/>
      <c r="G26" s="102"/>
      <c r="H26" s="126" t="s">
        <v>71</v>
      </c>
      <c r="I26" s="126"/>
      <c r="J26" s="127">
        <f>M20</f>
        <v>7.09</v>
      </c>
      <c r="K26" s="127"/>
      <c r="L26" s="15">
        <f>M12</f>
        <v>7.0900000000000007</v>
      </c>
      <c r="M26" s="5"/>
      <c r="N26" s="17">
        <v>7.09</v>
      </c>
      <c r="O26" s="26"/>
    </row>
    <row r="27" spans="1:1024" ht="74.25" customHeight="1">
      <c r="A27" s="37">
        <f t="shared" si="4"/>
        <v>2</v>
      </c>
      <c r="B27" s="39" t="str">
        <f t="shared" si="4"/>
        <v>АСКОРБИНОВАЯ КИСЛОТА</v>
      </c>
      <c r="C27" s="76" t="str">
        <f t="shared" si="4"/>
        <v xml:space="preserve"> РАСТВОР ДЛЯ ВНУТРИВЕННОГО И ВНУТРИМЫШЕЧНОГО ВВЕДЕНИЯ ; дозировка: 50 мг/мл,          2 мл* </v>
      </c>
      <c r="D27" s="121" t="str">
        <f t="shared" si="4"/>
        <v>см[3*];^мл</v>
      </c>
      <c r="E27" s="122"/>
      <c r="F27" s="123"/>
      <c r="G27" s="102"/>
      <c r="H27" s="126">
        <v>1.08</v>
      </c>
      <c r="I27" s="126"/>
      <c r="J27" s="127" t="s">
        <v>18</v>
      </c>
      <c r="K27" s="127"/>
      <c r="L27" s="15">
        <f>M13</f>
        <v>1.8295000000000001</v>
      </c>
      <c r="M27" s="5"/>
      <c r="N27" s="17">
        <v>1.08</v>
      </c>
      <c r="O27" s="26"/>
    </row>
    <row r="28" spans="1:1024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</row>
    <row r="29" spans="1:1024" ht="45" customHeight="1">
      <c r="A29" s="117" t="s">
        <v>58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</row>
    <row r="30" spans="1:1024">
      <c r="A30" s="6"/>
      <c r="B30" s="7" t="s">
        <v>24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024">
      <c r="A31" s="6"/>
      <c r="B31" s="8" t="s">
        <v>25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024" ht="90" customHeight="1">
      <c r="A32" s="118" t="s">
        <v>26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</row>
    <row r="33" spans="1:1024" ht="60.75" customHeight="1">
      <c r="A33" s="4" t="s">
        <v>0</v>
      </c>
      <c r="B33" s="4" t="s">
        <v>7</v>
      </c>
      <c r="C33" s="4" t="str">
        <f>C10</f>
        <v>Дозировка, лекарственная форма</v>
      </c>
      <c r="D33" s="119" t="s">
        <v>9</v>
      </c>
      <c r="E33" s="119"/>
      <c r="F33" s="119"/>
      <c r="G33" s="119"/>
      <c r="H33" s="14" t="s">
        <v>39</v>
      </c>
      <c r="I33" s="119" t="s">
        <v>27</v>
      </c>
      <c r="J33" s="119"/>
      <c r="K33" s="119" t="s">
        <v>28</v>
      </c>
      <c r="L33" s="119"/>
      <c r="M33" s="119" t="s">
        <v>29</v>
      </c>
      <c r="N33" s="119"/>
      <c r="O33" s="31" t="s">
        <v>19</v>
      </c>
      <c r="AMJ33"/>
    </row>
    <row r="34" spans="1:1024" ht="62.25" customHeight="1">
      <c r="A34" s="37">
        <f>A12</f>
        <v>1</v>
      </c>
      <c r="B34" s="39" t="str">
        <f>B26</f>
        <v>ГИДРОКОРТИЗОН+ОКСИТЕТРАЦИКЛИН</v>
      </c>
      <c r="C34" s="75" t="str">
        <f t="shared" ref="C34:D34" si="5">C12</f>
        <v>МАЗЬ ДЛЯ НАРУЖНОГО ПРИМЕНЕНИЯ ; дозировка: 10 мг+30 мг/г</v>
      </c>
      <c r="D34" s="114" t="str">
        <f t="shared" si="5"/>
        <v>г</v>
      </c>
      <c r="E34" s="114"/>
      <c r="F34" s="114"/>
      <c r="G34" s="114"/>
      <c r="H34" s="9">
        <f>R12</f>
        <v>3000</v>
      </c>
      <c r="I34" s="115">
        <f>N26</f>
        <v>7.09</v>
      </c>
      <c r="J34" s="115"/>
      <c r="K34" s="116">
        <v>7.79</v>
      </c>
      <c r="L34" s="116"/>
      <c r="M34" s="115">
        <f t="shared" ref="M34:M35" si="6">K34*H34</f>
        <v>23370</v>
      </c>
      <c r="N34" s="115"/>
      <c r="O34" s="40" t="str">
        <f>Q12</f>
        <v>_</v>
      </c>
      <c r="AMJ34"/>
    </row>
    <row r="35" spans="1:1024" ht="60.75" customHeight="1">
      <c r="A35" s="37">
        <f>A13</f>
        <v>2</v>
      </c>
      <c r="B35" s="39" t="str">
        <f>B27</f>
        <v>АСКОРБИНОВАЯ КИСЛОТА</v>
      </c>
      <c r="C35" s="75" t="str">
        <f t="shared" ref="C35:D35" si="7">C13</f>
        <v xml:space="preserve"> РАСТВОР ДЛЯ ВНУТРИВЕННОГО И ВНУТРИМЫШЕЧНОГО ВВЕДЕНИЯ ; дозировка: 50 мг/мл,          2 мл* </v>
      </c>
      <c r="D35" s="114" t="str">
        <f t="shared" si="7"/>
        <v>см[3*];^мл</v>
      </c>
      <c r="E35" s="114"/>
      <c r="F35" s="114"/>
      <c r="G35" s="114"/>
      <c r="H35" s="9">
        <f>R13</f>
        <v>2000</v>
      </c>
      <c r="I35" s="115">
        <f>N27</f>
        <v>1.08</v>
      </c>
      <c r="J35" s="115"/>
      <c r="K35" s="116">
        <v>1.4</v>
      </c>
      <c r="L35" s="116"/>
      <c r="M35" s="115">
        <f t="shared" si="6"/>
        <v>2800</v>
      </c>
      <c r="N35" s="115"/>
      <c r="O35" s="40">
        <v>18</v>
      </c>
      <c r="AMJ35"/>
    </row>
    <row r="36" spans="1:1024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125">
        <f>SUM(M34:N35)</f>
        <v>26170</v>
      </c>
      <c r="N36" s="125"/>
    </row>
    <row r="37" spans="1:1024" ht="19.5" customHeight="1">
      <c r="A37" s="41"/>
      <c r="B37" s="112" t="s">
        <v>147</v>
      </c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</row>
    <row r="38" spans="1:1024" ht="14.25" customHeight="1">
      <c r="B38" s="105" t="str">
        <f>A14</f>
        <v xml:space="preserve">* Объем наполнения первичной упаковки  является необходимым для обеспечения оптимального процесса лечения.
</v>
      </c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</row>
    <row r="39" spans="1:1024">
      <c r="B39" s="27" t="s">
        <v>47</v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11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</row>
    <row r="40" spans="1:1024">
      <c r="B40" s="28" t="s">
        <v>30</v>
      </c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11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</row>
    <row r="41" spans="1:1024" ht="26.25" customHeight="1">
      <c r="B41" s="110" t="s">
        <v>31</v>
      </c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</row>
    <row r="42" spans="1:1024">
      <c r="B42" s="28" t="s">
        <v>32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11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</row>
    <row r="43" spans="1:1024">
      <c r="B43" s="29" t="s">
        <v>56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11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</row>
    <row r="44" spans="1:1024">
      <c r="B44" s="28" t="s">
        <v>33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11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</row>
    <row r="45" spans="1:1024">
      <c r="B45" s="28" t="s">
        <v>34</v>
      </c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11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</row>
    <row r="46" spans="1:1024">
      <c r="B46" s="28" t="s">
        <v>48</v>
      </c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11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</row>
    <row r="47" spans="1:1024">
      <c r="B47" s="28" t="s">
        <v>61</v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11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</row>
    <row r="48" spans="1:1024" ht="27" customHeight="1">
      <c r="B48" s="110" t="s">
        <v>59</v>
      </c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</row>
    <row r="49" spans="2:36">
      <c r="B49" s="28" t="s">
        <v>35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11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</row>
    <row r="50" spans="2:36">
      <c r="B50" s="28" t="s">
        <v>49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11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</row>
    <row r="51" spans="2:36">
      <c r="B51" s="28" t="s">
        <v>36</v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11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</row>
    <row r="52" spans="2:36" ht="27" customHeight="1">
      <c r="B52" s="110" t="s">
        <v>37</v>
      </c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</row>
    <row r="53" spans="2:36" ht="26.25" customHeight="1">
      <c r="B53" s="110" t="s">
        <v>38</v>
      </c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</row>
    <row r="54" spans="2:36" ht="16.5" customHeight="1">
      <c r="B54" s="110" t="s">
        <v>50</v>
      </c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</row>
    <row r="55" spans="2:36">
      <c r="B55" s="28" t="s">
        <v>51</v>
      </c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11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</row>
    <row r="56" spans="2:36">
      <c r="B56" s="28" t="s">
        <v>52</v>
      </c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11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</row>
    <row r="57" spans="2:36">
      <c r="B57" s="10"/>
    </row>
    <row r="58" spans="2:36">
      <c r="B58" s="1" t="s">
        <v>53</v>
      </c>
      <c r="C58" s="13"/>
      <c r="D58" s="1" t="s">
        <v>62</v>
      </c>
    </row>
    <row r="60" spans="2:36">
      <c r="C60" s="13"/>
    </row>
  </sheetData>
  <mergeCells count="100">
    <mergeCell ref="M6:N6"/>
    <mergeCell ref="K6:L6"/>
    <mergeCell ref="I6:J6"/>
    <mergeCell ref="D6:H6"/>
    <mergeCell ref="B6:C6"/>
    <mergeCell ref="A6:A7"/>
    <mergeCell ref="M7:N7"/>
    <mergeCell ref="K7:L7"/>
    <mergeCell ref="A4:A5"/>
    <mergeCell ref="B7:J7"/>
    <mergeCell ref="B5:J5"/>
    <mergeCell ref="K5:L5"/>
    <mergeCell ref="M5:N5"/>
    <mergeCell ref="B38:O38"/>
    <mergeCell ref="M36:N36"/>
    <mergeCell ref="H25:I25"/>
    <mergeCell ref="J25:K25"/>
    <mergeCell ref="H27:I27"/>
    <mergeCell ref="H26:I26"/>
    <mergeCell ref="J26:K26"/>
    <mergeCell ref="J27:K27"/>
    <mergeCell ref="D25:G25"/>
    <mergeCell ref="M33:N33"/>
    <mergeCell ref="D35:G35"/>
    <mergeCell ref="I35:J35"/>
    <mergeCell ref="K35:L35"/>
    <mergeCell ref="A19:A20"/>
    <mergeCell ref="B54:O54"/>
    <mergeCell ref="B41:O41"/>
    <mergeCell ref="B48:O48"/>
    <mergeCell ref="B53:O53"/>
    <mergeCell ref="B52:O52"/>
    <mergeCell ref="B37:O37"/>
    <mergeCell ref="D34:G34"/>
    <mergeCell ref="I34:J34"/>
    <mergeCell ref="K34:L34"/>
    <mergeCell ref="M35:N35"/>
    <mergeCell ref="M34:N34"/>
    <mergeCell ref="A29:N29"/>
    <mergeCell ref="A32:N32"/>
    <mergeCell ref="H19:H20"/>
    <mergeCell ref="J19:K19"/>
    <mergeCell ref="D33:G33"/>
    <mergeCell ref="I33:J33"/>
    <mergeCell ref="K33:L33"/>
    <mergeCell ref="A28:N28"/>
    <mergeCell ref="D26:G26"/>
    <mergeCell ref="D27:G27"/>
    <mergeCell ref="A24:N24"/>
    <mergeCell ref="M12:N12"/>
    <mergeCell ref="M20:N20"/>
    <mergeCell ref="B19:B20"/>
    <mergeCell ref="C19:C20"/>
    <mergeCell ref="M19:N19"/>
    <mergeCell ref="M21:N21"/>
    <mergeCell ref="D22:G22"/>
    <mergeCell ref="J22:L22"/>
    <mergeCell ref="M22:N22"/>
    <mergeCell ref="D20:G20"/>
    <mergeCell ref="J20:L20"/>
    <mergeCell ref="A15:N17"/>
    <mergeCell ref="D18:G18"/>
    <mergeCell ref="J18:K18"/>
    <mergeCell ref="M18:N18"/>
    <mergeCell ref="M13:N13"/>
    <mergeCell ref="A14:O14"/>
    <mergeCell ref="A21:A22"/>
    <mergeCell ref="B21:B22"/>
    <mergeCell ref="C21:C22"/>
    <mergeCell ref="D21:G21"/>
    <mergeCell ref="H21:H22"/>
    <mergeCell ref="J21:K21"/>
    <mergeCell ref="D19:G19"/>
    <mergeCell ref="Q10:Q11"/>
    <mergeCell ref="R10:R11"/>
    <mergeCell ref="P10:P11"/>
    <mergeCell ref="O10:O11"/>
    <mergeCell ref="A8:N9"/>
    <mergeCell ref="A10:A11"/>
    <mergeCell ref="B10:B11"/>
    <mergeCell ref="C10:C11"/>
    <mergeCell ref="D10:D11"/>
    <mergeCell ref="E10:E11"/>
    <mergeCell ref="F10:F11"/>
    <mergeCell ref="G10:H10"/>
    <mergeCell ref="I10:J10"/>
    <mergeCell ref="K10:L10"/>
    <mergeCell ref="M10:N11"/>
    <mergeCell ref="A1:N1"/>
    <mergeCell ref="A2:N2"/>
    <mergeCell ref="B3:C3"/>
    <mergeCell ref="D3:H3"/>
    <mergeCell ref="I3:J3"/>
    <mergeCell ref="K3:L3"/>
    <mergeCell ref="M3:N3"/>
    <mergeCell ref="K4:L4"/>
    <mergeCell ref="B4:C4"/>
    <mergeCell ref="D4:H4"/>
    <mergeCell ref="M4:N4"/>
    <mergeCell ref="I4:J4"/>
  </mergeCells>
  <hyperlinks>
    <hyperlink ref="O13" r:id="rId1" display="https://zakupki.gov.ru/epz/ktru/medCard/commonInfo.html?extCode=1ee31e8e-bf5b-11e9-bd5d-838f2eb08402"/>
  </hyperlink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8"/>
  <sheetViews>
    <sheetView topLeftCell="A16" workbookViewId="0">
      <selection activeCell="I17" sqref="I17"/>
    </sheetView>
  </sheetViews>
  <sheetFormatPr defaultRowHeight="15"/>
  <cols>
    <col min="3" max="3" width="14.28515625" customWidth="1"/>
    <col min="4" max="4" width="15" customWidth="1"/>
    <col min="5" max="5" width="12.140625" customWidth="1"/>
    <col min="6" max="6" width="10.7109375" customWidth="1"/>
    <col min="7" max="7" width="10" customWidth="1"/>
    <col min="8" max="8" width="11.42578125" customWidth="1"/>
    <col min="9" max="9" width="12.28515625" customWidth="1"/>
    <col min="10" max="10" width="10.28515625" customWidth="1"/>
    <col min="12" max="12" width="13.28515625" customWidth="1"/>
  </cols>
  <sheetData>
    <row r="2" spans="1:12" ht="58.5" customHeight="1">
      <c r="A2" s="147" t="s">
        <v>76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</row>
    <row r="4" spans="1:12" ht="63">
      <c r="A4" s="55" t="s">
        <v>77</v>
      </c>
      <c r="B4" s="56" t="s">
        <v>78</v>
      </c>
      <c r="C4" s="56" t="s">
        <v>79</v>
      </c>
      <c r="D4" s="56" t="s">
        <v>80</v>
      </c>
      <c r="E4" s="56" t="s">
        <v>81</v>
      </c>
      <c r="F4" s="56" t="s">
        <v>82</v>
      </c>
      <c r="G4" s="56" t="s">
        <v>83</v>
      </c>
      <c r="H4" s="65" t="s">
        <v>84</v>
      </c>
      <c r="I4" s="56" t="s">
        <v>85</v>
      </c>
      <c r="J4" s="56" t="s">
        <v>86</v>
      </c>
      <c r="K4" s="56" t="s">
        <v>87</v>
      </c>
      <c r="L4" s="57" t="s">
        <v>88</v>
      </c>
    </row>
    <row r="5" spans="1:12" ht="195">
      <c r="A5" s="58" t="s">
        <v>89</v>
      </c>
      <c r="B5" s="59" t="s">
        <v>89</v>
      </c>
      <c r="C5" s="59" t="s">
        <v>90</v>
      </c>
      <c r="D5" s="59" t="s">
        <v>91</v>
      </c>
      <c r="E5" s="59" t="s">
        <v>92</v>
      </c>
      <c r="F5" s="60">
        <v>20</v>
      </c>
      <c r="G5" s="61">
        <v>64.2</v>
      </c>
      <c r="H5" s="66">
        <f>G5/F5</f>
        <v>3.21</v>
      </c>
      <c r="I5" s="59" t="s">
        <v>93</v>
      </c>
      <c r="J5" s="62" t="s">
        <v>94</v>
      </c>
      <c r="K5" s="63" t="s">
        <v>95</v>
      </c>
      <c r="L5" s="64">
        <v>45156</v>
      </c>
    </row>
    <row r="6" spans="1:12" ht="330">
      <c r="A6" s="58" t="s">
        <v>89</v>
      </c>
      <c r="B6" s="59" t="s">
        <v>89</v>
      </c>
      <c r="C6" s="59" t="s">
        <v>96</v>
      </c>
      <c r="D6" s="59" t="s">
        <v>97</v>
      </c>
      <c r="E6" s="59" t="s">
        <v>92</v>
      </c>
      <c r="F6" s="60">
        <v>20</v>
      </c>
      <c r="G6" s="61">
        <v>74.400000000000006</v>
      </c>
      <c r="H6" s="66">
        <f t="shared" ref="H6:H17" si="0">G6/F6</f>
        <v>3.72</v>
      </c>
      <c r="I6" s="59" t="s">
        <v>98</v>
      </c>
      <c r="J6" s="62" t="s">
        <v>99</v>
      </c>
      <c r="K6" s="63" t="s">
        <v>100</v>
      </c>
      <c r="L6" s="64">
        <v>45103</v>
      </c>
    </row>
    <row r="7" spans="1:12" ht="150">
      <c r="A7" s="58" t="s">
        <v>89</v>
      </c>
      <c r="B7" s="59" t="s">
        <v>89</v>
      </c>
      <c r="C7" s="59" t="s">
        <v>101</v>
      </c>
      <c r="D7" s="59" t="s">
        <v>102</v>
      </c>
      <c r="E7" s="59" t="s">
        <v>92</v>
      </c>
      <c r="F7" s="60">
        <v>20</v>
      </c>
      <c r="G7" s="61">
        <v>38.159999999999997</v>
      </c>
      <c r="H7" s="66">
        <f t="shared" si="0"/>
        <v>1.9079999999999999</v>
      </c>
      <c r="I7" s="59" t="s">
        <v>103</v>
      </c>
      <c r="J7" s="62" t="s">
        <v>104</v>
      </c>
      <c r="K7" s="63" t="s">
        <v>105</v>
      </c>
      <c r="L7" s="64">
        <v>45409</v>
      </c>
    </row>
    <row r="8" spans="1:12" ht="330">
      <c r="A8" s="58" t="s">
        <v>89</v>
      </c>
      <c r="B8" s="59" t="s">
        <v>89</v>
      </c>
      <c r="C8" s="59" t="s">
        <v>106</v>
      </c>
      <c r="D8" s="59" t="s">
        <v>107</v>
      </c>
      <c r="E8" s="59" t="s">
        <v>92</v>
      </c>
      <c r="F8" s="60">
        <v>20</v>
      </c>
      <c r="G8" s="61">
        <v>28.91</v>
      </c>
      <c r="H8" s="66">
        <f t="shared" si="0"/>
        <v>1.4455</v>
      </c>
      <c r="I8" s="59" t="s">
        <v>108</v>
      </c>
      <c r="J8" s="62" t="s">
        <v>109</v>
      </c>
      <c r="K8" s="63" t="s">
        <v>110</v>
      </c>
      <c r="L8" s="64">
        <v>45190</v>
      </c>
    </row>
    <row r="9" spans="1:12" ht="270">
      <c r="A9" s="58" t="s">
        <v>89</v>
      </c>
      <c r="B9" s="59" t="s">
        <v>89</v>
      </c>
      <c r="C9" s="59" t="s">
        <v>111</v>
      </c>
      <c r="D9" s="59" t="s">
        <v>112</v>
      </c>
      <c r="E9" s="59" t="s">
        <v>92</v>
      </c>
      <c r="F9" s="60">
        <v>20</v>
      </c>
      <c r="G9" s="61">
        <v>49.2</v>
      </c>
      <c r="H9" s="66">
        <f t="shared" si="0"/>
        <v>2.46</v>
      </c>
      <c r="I9" s="59" t="s">
        <v>113</v>
      </c>
      <c r="J9" s="62" t="s">
        <v>109</v>
      </c>
      <c r="K9" s="63" t="s">
        <v>114</v>
      </c>
      <c r="L9" s="64">
        <v>45190</v>
      </c>
    </row>
    <row r="10" spans="1:12" ht="330">
      <c r="A10" s="58" t="s">
        <v>89</v>
      </c>
      <c r="B10" s="59" t="s">
        <v>89</v>
      </c>
      <c r="C10" s="59" t="s">
        <v>115</v>
      </c>
      <c r="D10" s="59" t="s">
        <v>97</v>
      </c>
      <c r="E10" s="59" t="s">
        <v>92</v>
      </c>
      <c r="F10" s="60">
        <v>40</v>
      </c>
      <c r="G10" s="61">
        <v>60.38</v>
      </c>
      <c r="H10" s="66">
        <f t="shared" si="0"/>
        <v>1.5095000000000001</v>
      </c>
      <c r="I10" s="59" t="s">
        <v>98</v>
      </c>
      <c r="J10" s="62" t="s">
        <v>116</v>
      </c>
      <c r="K10" s="63" t="s">
        <v>117</v>
      </c>
      <c r="L10" s="64">
        <v>45177</v>
      </c>
    </row>
    <row r="11" spans="1:12" ht="270">
      <c r="A11" s="58" t="s">
        <v>89</v>
      </c>
      <c r="B11" s="59" t="s">
        <v>89</v>
      </c>
      <c r="C11" s="59" t="s">
        <v>118</v>
      </c>
      <c r="D11" s="59" t="s">
        <v>112</v>
      </c>
      <c r="E11" s="59" t="s">
        <v>92</v>
      </c>
      <c r="F11" s="60">
        <v>20</v>
      </c>
      <c r="G11" s="61">
        <v>24.68</v>
      </c>
      <c r="H11" s="66">
        <f t="shared" si="0"/>
        <v>1.234</v>
      </c>
      <c r="I11" s="59" t="s">
        <v>113</v>
      </c>
      <c r="J11" s="62" t="s">
        <v>119</v>
      </c>
      <c r="K11" s="63" t="s">
        <v>120</v>
      </c>
      <c r="L11" s="64">
        <v>44820</v>
      </c>
    </row>
    <row r="12" spans="1:12" ht="150">
      <c r="A12" s="58" t="s">
        <v>89</v>
      </c>
      <c r="B12" s="59" t="s">
        <v>89</v>
      </c>
      <c r="C12" s="59" t="s">
        <v>122</v>
      </c>
      <c r="D12" s="59" t="s">
        <v>123</v>
      </c>
      <c r="E12" s="59" t="s">
        <v>92</v>
      </c>
      <c r="F12" s="60">
        <v>20</v>
      </c>
      <c r="G12" s="61">
        <v>62.86</v>
      </c>
      <c r="H12" s="66">
        <f t="shared" si="0"/>
        <v>3.1429999999999998</v>
      </c>
      <c r="I12" s="59" t="s">
        <v>124</v>
      </c>
      <c r="J12" s="62" t="s">
        <v>125</v>
      </c>
      <c r="K12" s="63" t="s">
        <v>126</v>
      </c>
      <c r="L12" s="64">
        <v>45394</v>
      </c>
    </row>
    <row r="13" spans="1:12" ht="255">
      <c r="A13" s="58" t="s">
        <v>89</v>
      </c>
      <c r="B13" s="59" t="s">
        <v>89</v>
      </c>
      <c r="C13" s="59" t="s">
        <v>127</v>
      </c>
      <c r="D13" s="59" t="s">
        <v>91</v>
      </c>
      <c r="E13" s="59" t="s">
        <v>92</v>
      </c>
      <c r="F13" s="60">
        <v>10</v>
      </c>
      <c r="G13" s="61">
        <v>17.850000000000001</v>
      </c>
      <c r="H13" s="66">
        <f t="shared" si="0"/>
        <v>1.7850000000000001</v>
      </c>
      <c r="I13" s="59" t="s">
        <v>93</v>
      </c>
      <c r="J13" s="62" t="s">
        <v>128</v>
      </c>
      <c r="K13" s="63" t="s">
        <v>129</v>
      </c>
      <c r="L13" s="64">
        <v>44333</v>
      </c>
    </row>
    <row r="14" spans="1:12" ht="285">
      <c r="A14" s="67" t="s">
        <v>89</v>
      </c>
      <c r="B14" s="68" t="s">
        <v>89</v>
      </c>
      <c r="C14" s="68" t="s">
        <v>130</v>
      </c>
      <c r="D14" s="68" t="s">
        <v>72</v>
      </c>
      <c r="E14" s="68"/>
      <c r="F14" s="69">
        <v>20</v>
      </c>
      <c r="G14" s="70">
        <v>21.6</v>
      </c>
      <c r="H14" s="73">
        <f t="shared" si="0"/>
        <v>1.08</v>
      </c>
      <c r="I14" s="68" t="s">
        <v>131</v>
      </c>
      <c r="J14" s="66" t="s">
        <v>132</v>
      </c>
      <c r="K14" s="71" t="s">
        <v>133</v>
      </c>
      <c r="L14" s="72">
        <v>44334</v>
      </c>
    </row>
    <row r="15" spans="1:12" ht="240">
      <c r="A15" s="58" t="s">
        <v>89</v>
      </c>
      <c r="B15" s="59" t="s">
        <v>89</v>
      </c>
      <c r="C15" s="59" t="s">
        <v>134</v>
      </c>
      <c r="D15" s="59" t="s">
        <v>135</v>
      </c>
      <c r="E15" s="59" t="s">
        <v>92</v>
      </c>
      <c r="F15" s="60">
        <v>20</v>
      </c>
      <c r="G15" s="61">
        <v>29</v>
      </c>
      <c r="H15" s="66">
        <f t="shared" si="0"/>
        <v>1.45</v>
      </c>
      <c r="I15" s="59" t="s">
        <v>121</v>
      </c>
      <c r="J15" s="62" t="s">
        <v>136</v>
      </c>
      <c r="K15" s="63" t="s">
        <v>137</v>
      </c>
      <c r="L15" s="64">
        <v>44334</v>
      </c>
    </row>
    <row r="16" spans="1:12" ht="330">
      <c r="A16" s="58" t="s">
        <v>89</v>
      </c>
      <c r="B16" s="59" t="s">
        <v>89</v>
      </c>
      <c r="C16" s="59" t="s">
        <v>106</v>
      </c>
      <c r="D16" s="59" t="s">
        <v>138</v>
      </c>
      <c r="E16" s="59" t="s">
        <v>92</v>
      </c>
      <c r="F16" s="60">
        <v>20</v>
      </c>
      <c r="G16" s="61">
        <v>29.65</v>
      </c>
      <c r="H16" s="66">
        <f t="shared" si="0"/>
        <v>1.4824999999999999</v>
      </c>
      <c r="I16" s="59" t="s">
        <v>139</v>
      </c>
      <c r="J16" s="62" t="s">
        <v>140</v>
      </c>
      <c r="K16" s="63" t="s">
        <v>141</v>
      </c>
      <c r="L16" s="64">
        <v>44333</v>
      </c>
    </row>
    <row r="17" spans="1:12" ht="150">
      <c r="A17" s="58" t="s">
        <v>89</v>
      </c>
      <c r="B17" s="59" t="s">
        <v>142</v>
      </c>
      <c r="C17" s="59" t="s">
        <v>111</v>
      </c>
      <c r="D17" s="59" t="s">
        <v>143</v>
      </c>
      <c r="E17" s="59" t="s">
        <v>92</v>
      </c>
      <c r="F17" s="60">
        <v>20</v>
      </c>
      <c r="G17" s="61">
        <v>28.56</v>
      </c>
      <c r="H17" s="66">
        <f t="shared" si="0"/>
        <v>1.4279999999999999</v>
      </c>
      <c r="I17" s="59" t="s">
        <v>144</v>
      </c>
      <c r="J17" s="62" t="s">
        <v>145</v>
      </c>
      <c r="K17" s="63" t="s">
        <v>146</v>
      </c>
      <c r="L17" s="64">
        <v>44334</v>
      </c>
    </row>
    <row r="18" spans="1:12">
      <c r="H18" s="74">
        <v>1.08</v>
      </c>
    </row>
  </sheetData>
  <mergeCells count="1">
    <mergeCell ref="A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2024-07-08T14:25:57Z</cp:lastPrinted>
  <dcterms:created xsi:type="dcterms:W3CDTF">2006-09-16T00:00:00Z</dcterms:created>
  <dcterms:modified xsi:type="dcterms:W3CDTF">2024-07-08T14:31:58Z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