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1980" windowHeight="16440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I14" i="1"/>
  <c r="H14"/>
  <c r="G14"/>
  <c r="M13"/>
  <c r="M14" s="1"/>
  <c r="L13"/>
  <c r="K13"/>
  <c r="K12"/>
  <c r="L12" s="1"/>
  <c r="M12" s="1"/>
  <c r="C12"/>
  <c r="D12" s="1"/>
  <c r="E12" s="1"/>
  <c r="F12" s="1"/>
  <c r="G12" s="1"/>
  <c r="H12" s="1"/>
  <c r="I12" s="1"/>
</calcChain>
</file>

<file path=xl/sharedStrings.xml><?xml version="1.0" encoding="utf-8"?>
<sst xmlns="http://schemas.openxmlformats.org/spreadsheetml/2006/main" count="33" uniqueCount="32">
  <si>
    <t>Предмет контракта</t>
  </si>
  <si>
    <t>Основные характеристики объекта закупки:</t>
  </si>
  <si>
    <t>Согласно "Технического задания"</t>
  </si>
  <si>
    <t>Используемый метод определения НМЦК с обоснованием:</t>
  </si>
  <si>
    <t>Начальная (максимальная) цена контракта определяется и обосновывается заказчиком посредством применения метода сопоставимых рыночных цен (анализа рынка);</t>
  </si>
  <si>
    <t>Методические рекомендации по применению методов определения начальной (максимальной) цены контракта утверждены приказом Министерства экономического развития Российской Федерации от 02.10.2013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</t>
  </si>
  <si>
    <t>Расчет НМЦК</t>
  </si>
  <si>
    <t>№ пп</t>
  </si>
  <si>
    <t>Наименование товара</t>
  </si>
  <si>
    <t>Ед.изм.</t>
  </si>
  <si>
    <t xml:space="preserve"> Количество (объем) закупаемой продукции </t>
  </si>
  <si>
    <t>Количество источников ценовой информации</t>
  </si>
  <si>
    <t>Цены поставщиков (исполнителей, подрядчиков) за единицу товара (работы, услуги), рублей, с учетом НДС</t>
  </si>
  <si>
    <t>Однородность совокупности значений выявленных цен, используемых в расчете НМЦК</t>
  </si>
  <si>
    <t>Средняя стоиомость товара, руб.</t>
  </si>
  <si>
    <t>Среднее квадратичное отклонение</t>
  </si>
  <si>
    <r>
      <t xml:space="preserve">коэффициент вариации цен V (%)           </t>
    </r>
    <r>
      <rPr>
        <i/>
        <sz val="11"/>
        <rFont val="Times New Roman"/>
        <family val="1"/>
        <charset val="204"/>
      </rPr>
      <t xml:space="preserve">         (не должен превышать 33%)</t>
    </r>
  </si>
  <si>
    <r>
      <t>Расчет НМЦК по формуле                             v - количество (объем) закупаемого товара (работы, услуги);</t>
    </r>
    <r>
      <rPr>
        <i/>
        <sz val="11"/>
        <rFont val="Times New Roman"/>
        <family val="1"/>
        <charset val="204"/>
      </rPr>
      <t xml:space="preserve"> n</t>
    </r>
    <r>
      <rPr>
        <sz val="11"/>
        <rFont val="Times New Roman"/>
        <family val="1"/>
        <charset val="204"/>
      </rPr>
      <t xml:space="preserve"> - количество значений, используемых в расчете;i - номер источника ценовой информации;     - цена единицы</t>
    </r>
  </si>
  <si>
    <t xml:space="preserve">Стоимость товара 
</t>
  </si>
  <si>
    <t>Идентификационный код закупки</t>
  </si>
  <si>
    <t>шт</t>
  </si>
  <si>
    <t>Наименьшая цена предложения составляет</t>
  </si>
  <si>
    <t>рублей</t>
  </si>
  <si>
    <t>00</t>
  </si>
  <si>
    <t>копеек</t>
  </si>
  <si>
    <r>
      <t>РАСЧЕТ</t>
    </r>
    <r>
      <rPr>
        <b/>
        <sz val="14"/>
        <rFont val="Times New Roman"/>
        <family val="1"/>
        <charset val="204"/>
      </rPr>
      <t xml:space="preserve"> начальной (максимальной) цены контракта</t>
    </r>
    <r>
      <rPr>
        <b/>
        <sz val="11"/>
        <rFont val="Times New Roman"/>
        <family val="1"/>
        <charset val="204"/>
      </rPr>
      <t xml:space="preserve">
</t>
    </r>
  </si>
  <si>
    <t xml:space="preserve">
242781800622078430100100180000000244</t>
  </si>
  <si>
    <t>Поставка стойки для цифрового пианино</t>
  </si>
  <si>
    <t>Вх  №102 от 22.07.2024</t>
  </si>
  <si>
    <t>Вх  №103 от 22.07.2024</t>
  </si>
  <si>
    <t>Итого:</t>
  </si>
  <si>
    <t>Стойка для цифрового пианино</t>
  </si>
</sst>
</file>

<file path=xl/styles.xml><?xml version="1.0" encoding="utf-8"?>
<styleSheet xmlns="http://schemas.openxmlformats.org/spreadsheetml/2006/main">
  <numFmts count="1">
    <numFmt numFmtId="164" formatCode="0.00_ "/>
  </numFmts>
  <fonts count="9">
    <font>
      <sz val="11"/>
      <color theme="1"/>
      <name val="Calibri"/>
      <charset val="204"/>
      <scheme val="minor"/>
    </font>
    <font>
      <sz val="8"/>
      <name val="Times New Roman"/>
      <family val="1"/>
      <charset val="204"/>
    </font>
    <font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14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FF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2" borderId="0" xfId="0" applyFont="1" applyFill="1" applyAlignment="1">
      <alignment horizontal="center"/>
    </xf>
    <xf numFmtId="0" fontId="1" fillId="2" borderId="0" xfId="0" applyFont="1" applyFill="1"/>
    <xf numFmtId="2" fontId="1" fillId="2" borderId="0" xfId="0" applyNumberFormat="1" applyFont="1" applyFill="1" applyAlignment="1">
      <alignment horizontal="center"/>
    </xf>
    <xf numFmtId="2" fontId="1" fillId="2" borderId="0" xfId="0" applyNumberFormat="1" applyFont="1" applyFill="1"/>
    <xf numFmtId="0" fontId="4" fillId="2" borderId="4" xfId="0" applyFont="1" applyFill="1" applyBorder="1" applyAlignment="1">
      <alignment horizontal="center" vertical="top" wrapText="1"/>
    </xf>
    <xf numFmtId="0" fontId="4" fillId="2" borderId="4" xfId="0" applyFont="1" applyFill="1" applyBorder="1" applyAlignment="1">
      <alignment horizontal="center"/>
    </xf>
    <xf numFmtId="0" fontId="4" fillId="2" borderId="12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 vertical="center" wrapText="1"/>
    </xf>
    <xf numFmtId="0" fontId="6" fillId="4" borderId="4" xfId="0" applyFont="1" applyFill="1" applyBorder="1" applyAlignment="1">
      <alignment horizontal="center" vertical="center" wrapText="1"/>
    </xf>
    <xf numFmtId="164" fontId="6" fillId="4" borderId="4" xfId="0" applyNumberFormat="1" applyFont="1" applyFill="1" applyBorder="1" applyAlignment="1">
      <alignment horizontal="center" vertical="center" wrapText="1"/>
    </xf>
    <xf numFmtId="164" fontId="4" fillId="2" borderId="4" xfId="0" applyNumberFormat="1" applyFont="1" applyFill="1" applyBorder="1" applyAlignment="1">
      <alignment horizontal="center" vertical="center" wrapText="1"/>
    </xf>
    <xf numFmtId="2" fontId="4" fillId="2" borderId="4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/>
    <xf numFmtId="0" fontId="4" fillId="2" borderId="2" xfId="0" applyFont="1" applyFill="1" applyBorder="1" applyAlignment="1"/>
    <xf numFmtId="0" fontId="4" fillId="2" borderId="4" xfId="0" applyFont="1" applyFill="1" applyBorder="1" applyAlignment="1"/>
    <xf numFmtId="0" fontId="4" fillId="2" borderId="3" xfId="0" applyFont="1" applyFill="1" applyBorder="1" applyAlignment="1"/>
    <xf numFmtId="0" fontId="5" fillId="2" borderId="4" xfId="0" applyFont="1" applyFill="1" applyBorder="1" applyAlignment="1">
      <alignment horizontal="center" vertical="top" wrapText="1"/>
    </xf>
    <xf numFmtId="2" fontId="3" fillId="2" borderId="4" xfId="0" applyNumberFormat="1" applyFont="1" applyFill="1" applyBorder="1"/>
    <xf numFmtId="164" fontId="7" fillId="4" borderId="4" xfId="0" applyNumberFormat="1" applyFont="1" applyFill="1" applyBorder="1" applyAlignment="1">
      <alignment horizontal="center" vertical="center" wrapText="1"/>
    </xf>
    <xf numFmtId="0" fontId="4" fillId="2" borderId="0" xfId="0" applyFont="1" applyFill="1" applyBorder="1" applyAlignment="1"/>
    <xf numFmtId="1" fontId="4" fillId="2" borderId="0" xfId="0" applyNumberFormat="1" applyFont="1" applyFill="1" applyBorder="1"/>
    <xf numFmtId="0" fontId="4" fillId="2" borderId="0" xfId="0" applyFont="1" applyFill="1" applyBorder="1"/>
    <xf numFmtId="49" fontId="4" fillId="2" borderId="0" xfId="0" applyNumberFormat="1" applyFont="1" applyFill="1" applyBorder="1"/>
    <xf numFmtId="0" fontId="1" fillId="2" borderId="0" xfId="0" applyFont="1" applyFill="1" applyBorder="1"/>
    <xf numFmtId="0" fontId="7" fillId="0" borderId="4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wrapText="1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 vertical="top" wrapText="1"/>
    </xf>
    <xf numFmtId="0" fontId="3" fillId="3" borderId="2" xfId="0" applyFont="1" applyFill="1" applyBorder="1" applyAlignment="1">
      <alignment horizontal="center" vertical="top" wrapText="1"/>
    </xf>
    <xf numFmtId="0" fontId="3" fillId="3" borderId="3" xfId="0" applyFont="1" applyFill="1" applyBorder="1" applyAlignment="1">
      <alignment horizontal="center" vertical="top" wrapText="1"/>
    </xf>
    <xf numFmtId="0" fontId="3" fillId="2" borderId="4" xfId="0" applyFont="1" applyFill="1" applyBorder="1" applyAlignment="1">
      <alignment horizontal="center" vertical="top" wrapText="1"/>
    </xf>
    <xf numFmtId="0" fontId="4" fillId="2" borderId="4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top" wrapText="1"/>
    </xf>
    <xf numFmtId="0" fontId="3" fillId="3" borderId="0" xfId="0" applyFont="1" applyFill="1" applyBorder="1" applyAlignment="1">
      <alignment horizontal="center" vertical="top" wrapText="1"/>
    </xf>
    <xf numFmtId="0" fontId="3" fillId="3" borderId="5" xfId="0" applyFont="1" applyFill="1" applyBorder="1" applyAlignment="1">
      <alignment horizontal="center" vertical="top" wrapText="1"/>
    </xf>
    <xf numFmtId="0" fontId="3" fillId="3" borderId="6" xfId="0" applyFont="1" applyFill="1" applyBorder="1" applyAlignment="1">
      <alignment horizontal="center" vertical="top" wrapText="1"/>
    </xf>
    <xf numFmtId="0" fontId="3" fillId="3" borderId="7" xfId="0" applyFont="1" applyFill="1" applyBorder="1" applyAlignment="1">
      <alignment horizontal="center" vertical="top" wrapText="1"/>
    </xf>
    <xf numFmtId="0" fontId="3" fillId="3" borderId="8" xfId="0" applyFont="1" applyFill="1" applyBorder="1" applyAlignment="1">
      <alignment horizontal="center" vertical="top" wrapText="1"/>
    </xf>
    <xf numFmtId="0" fontId="3" fillId="3" borderId="9" xfId="0" applyFont="1" applyFill="1" applyBorder="1" applyAlignment="1">
      <alignment horizontal="center" vertical="top" wrapText="1"/>
    </xf>
    <xf numFmtId="0" fontId="3" fillId="3" borderId="10" xfId="0" applyFont="1" applyFill="1" applyBorder="1" applyAlignment="1">
      <alignment horizontal="center" vertical="top" wrapText="1"/>
    </xf>
    <xf numFmtId="0" fontId="2" fillId="2" borderId="0" xfId="0" applyFont="1" applyFill="1" applyAlignment="1">
      <alignment horizontal="left"/>
    </xf>
    <xf numFmtId="0" fontId="4" fillId="2" borderId="12" xfId="0" applyFont="1" applyFill="1" applyBorder="1" applyAlignment="1">
      <alignment horizontal="center" vertical="top"/>
    </xf>
    <xf numFmtId="0" fontId="4" fillId="2" borderId="13" xfId="0" applyFont="1" applyFill="1" applyBorder="1" applyAlignment="1">
      <alignment horizontal="center" vertical="top"/>
    </xf>
    <xf numFmtId="0" fontId="4" fillId="2" borderId="14" xfId="0" applyFont="1" applyFill="1" applyBorder="1" applyAlignment="1">
      <alignment horizontal="center" vertical="top"/>
    </xf>
    <xf numFmtId="0" fontId="4" fillId="2" borderId="4" xfId="0" applyFont="1" applyFill="1" applyBorder="1" applyAlignment="1">
      <alignment vertical="top" wrapText="1"/>
    </xf>
    <xf numFmtId="0" fontId="3" fillId="2" borderId="2" xfId="0" applyFont="1" applyFill="1" applyBorder="1" applyAlignment="1">
      <alignment horizontal="righ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60693</xdr:colOff>
      <xdr:row>10</xdr:row>
      <xdr:rowOff>74314</xdr:rowOff>
    </xdr:from>
    <xdr:to>
      <xdr:col>10</xdr:col>
      <xdr:colOff>853460</xdr:colOff>
      <xdr:row>10</xdr:row>
      <xdr:rowOff>302915</xdr:rowOff>
    </xdr:to>
    <xdr:pic>
      <xdr:nvPicPr>
        <xdr:cNvPr id="1027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6713220" y="3960495"/>
          <a:ext cx="673100" cy="228600"/>
        </a:xfrm>
        <a:prstGeom prst="rect">
          <a:avLst/>
        </a:prstGeom>
        <a:noFill/>
      </xdr:spPr>
    </xdr:pic>
    <xdr:clientData/>
  </xdr:twoCellAnchor>
  <xdr:twoCellAnchor>
    <xdr:from>
      <xdr:col>11</xdr:col>
      <xdr:colOff>79771</xdr:colOff>
      <xdr:row>10</xdr:row>
      <xdr:rowOff>133350</xdr:rowOff>
    </xdr:from>
    <xdr:to>
      <xdr:col>11</xdr:col>
      <xdr:colOff>828675</xdr:colOff>
      <xdr:row>10</xdr:row>
      <xdr:rowOff>295275</xdr:rowOff>
    </xdr:to>
    <xdr:pic>
      <xdr:nvPicPr>
        <xdr:cNvPr id="102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7465695" y="4019550"/>
          <a:ext cx="749300" cy="161925"/>
        </a:xfrm>
        <a:prstGeom prst="rect">
          <a:avLst/>
        </a:prstGeom>
        <a:noFill/>
      </xdr:spPr>
    </xdr:pic>
    <xdr:clientData/>
  </xdr:twoCellAnchor>
  <xdr:twoCellAnchor>
    <xdr:from>
      <xdr:col>12</xdr:col>
      <xdr:colOff>86995</xdr:colOff>
      <xdr:row>10</xdr:row>
      <xdr:rowOff>17145</xdr:rowOff>
    </xdr:from>
    <xdr:to>
      <xdr:col>12</xdr:col>
      <xdr:colOff>908685</xdr:colOff>
      <xdr:row>10</xdr:row>
      <xdr:rowOff>400685</xdr:rowOff>
    </xdr:to>
    <xdr:pic>
      <xdr:nvPicPr>
        <xdr:cNvPr id="1025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>
        <a:xfrm>
          <a:off x="8349615" y="3903345"/>
          <a:ext cx="821690" cy="38354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O23"/>
  <sheetViews>
    <sheetView tabSelected="1" workbookViewId="0">
      <selection activeCell="C13" sqref="C13"/>
    </sheetView>
  </sheetViews>
  <sheetFormatPr defaultColWidth="9.140625" defaultRowHeight="11.25"/>
  <cols>
    <col min="1" max="1" width="5.7109375" style="2" customWidth="1"/>
    <col min="2" max="2" width="3.85546875" style="2" customWidth="1"/>
    <col min="3" max="3" width="29.5703125" style="2" customWidth="1"/>
    <col min="4" max="4" width="5.28515625" style="2" customWidth="1"/>
    <col min="5" max="5" width="8.42578125" style="2" customWidth="1"/>
    <col min="6" max="6" width="10.42578125" style="2" customWidth="1"/>
    <col min="7" max="7" width="10.28515625" style="2" customWidth="1"/>
    <col min="8" max="9" width="10" style="2" customWidth="1"/>
    <col min="10" max="10" width="8.140625" style="2" customWidth="1"/>
    <col min="11" max="11" width="11" style="2" customWidth="1"/>
    <col min="12" max="12" width="13.140625" style="2" customWidth="1"/>
    <col min="13" max="13" width="12" style="2" customWidth="1"/>
    <col min="14" max="16384" width="9.140625" style="2"/>
  </cols>
  <sheetData>
    <row r="1" spans="2:15" ht="43.5" customHeight="1">
      <c r="B1" s="26" t="s">
        <v>25</v>
      </c>
      <c r="C1" s="27"/>
      <c r="D1" s="27"/>
      <c r="E1" s="27"/>
      <c r="F1" s="27"/>
      <c r="G1" s="27"/>
      <c r="H1" s="27"/>
      <c r="I1" s="27"/>
      <c r="J1" s="27"/>
      <c r="K1" s="27"/>
      <c r="L1" s="27"/>
      <c r="M1" s="28"/>
    </row>
    <row r="3" spans="2:15" ht="19.5" customHeight="1">
      <c r="B3" s="29" t="s">
        <v>0</v>
      </c>
      <c r="C3" s="30"/>
      <c r="D3" s="30"/>
      <c r="E3" s="30"/>
      <c r="F3" s="30"/>
      <c r="G3" s="31"/>
      <c r="H3" s="32" t="s">
        <v>27</v>
      </c>
      <c r="I3" s="32"/>
      <c r="J3" s="32"/>
      <c r="K3" s="32"/>
      <c r="L3" s="32"/>
      <c r="M3" s="32"/>
    </row>
    <row r="4" spans="2:15" ht="33.75" customHeight="1">
      <c r="B4" s="29" t="s">
        <v>19</v>
      </c>
      <c r="C4" s="30"/>
      <c r="D4" s="30"/>
      <c r="E4" s="30"/>
      <c r="F4" s="30"/>
      <c r="G4" s="31"/>
      <c r="H4" s="34" t="s">
        <v>26</v>
      </c>
      <c r="I4" s="35"/>
      <c r="J4" s="35"/>
      <c r="K4" s="35"/>
      <c r="L4" s="35"/>
      <c r="M4" s="36"/>
    </row>
    <row r="5" spans="2:15" ht="24" customHeight="1">
      <c r="B5" s="29" t="s">
        <v>1</v>
      </c>
      <c r="C5" s="30"/>
      <c r="D5" s="30"/>
      <c r="E5" s="30"/>
      <c r="F5" s="30"/>
      <c r="G5" s="31"/>
      <c r="H5" s="33" t="s">
        <v>2</v>
      </c>
      <c r="I5" s="33"/>
      <c r="J5" s="33"/>
      <c r="K5" s="33"/>
      <c r="L5" s="33"/>
      <c r="M5" s="33"/>
    </row>
    <row r="6" spans="2:15" ht="15">
      <c r="B6" s="39" t="s">
        <v>3</v>
      </c>
      <c r="C6" s="40"/>
      <c r="D6" s="40"/>
      <c r="E6" s="40"/>
      <c r="F6" s="40"/>
      <c r="G6" s="41"/>
      <c r="H6" s="33" t="s">
        <v>4</v>
      </c>
      <c r="I6" s="33"/>
      <c r="J6" s="33"/>
      <c r="K6" s="33"/>
      <c r="L6" s="33"/>
      <c r="M6" s="33"/>
    </row>
    <row r="7" spans="2:15" ht="94.5" customHeight="1">
      <c r="B7" s="42"/>
      <c r="C7" s="43"/>
      <c r="D7" s="43"/>
      <c r="E7" s="43"/>
      <c r="F7" s="43"/>
      <c r="G7" s="44"/>
      <c r="H7" s="33" t="s">
        <v>5</v>
      </c>
      <c r="I7" s="33"/>
      <c r="J7" s="33"/>
      <c r="K7" s="33"/>
      <c r="L7" s="33"/>
      <c r="M7" s="33"/>
    </row>
    <row r="8" spans="2:15" ht="16.5" customHeight="1">
      <c r="B8" s="37" t="s">
        <v>6</v>
      </c>
      <c r="C8" s="38"/>
      <c r="D8" s="38"/>
      <c r="E8" s="38"/>
      <c r="F8" s="38"/>
      <c r="G8" s="38"/>
      <c r="H8" s="38"/>
      <c r="I8" s="38"/>
      <c r="J8" s="38"/>
      <c r="K8" s="38"/>
      <c r="L8" s="38"/>
      <c r="M8" s="38"/>
    </row>
    <row r="9" spans="2:15" ht="33" customHeight="1">
      <c r="B9" s="46" t="s">
        <v>7</v>
      </c>
      <c r="C9" s="33" t="s">
        <v>8</v>
      </c>
      <c r="D9" s="33" t="s">
        <v>9</v>
      </c>
      <c r="E9" s="33" t="s">
        <v>10</v>
      </c>
      <c r="F9" s="33" t="s">
        <v>11</v>
      </c>
      <c r="G9" s="33" t="s">
        <v>12</v>
      </c>
      <c r="H9" s="33"/>
      <c r="I9" s="33"/>
      <c r="J9" s="33" t="s">
        <v>13</v>
      </c>
      <c r="K9" s="33"/>
      <c r="L9" s="33"/>
      <c r="M9" s="5" t="s">
        <v>18</v>
      </c>
    </row>
    <row r="10" spans="2:15" ht="133.5" customHeight="1">
      <c r="B10" s="47"/>
      <c r="C10" s="33"/>
      <c r="D10" s="33"/>
      <c r="E10" s="33"/>
      <c r="F10" s="33"/>
      <c r="G10" s="49" t="s">
        <v>28</v>
      </c>
      <c r="H10" s="49" t="s">
        <v>29</v>
      </c>
      <c r="I10" s="49" t="s">
        <v>29</v>
      </c>
      <c r="J10" s="49" t="s">
        <v>14</v>
      </c>
      <c r="K10" s="5" t="s">
        <v>15</v>
      </c>
      <c r="L10" s="5" t="s">
        <v>16</v>
      </c>
      <c r="M10" s="5" t="s">
        <v>17</v>
      </c>
    </row>
    <row r="11" spans="2:15" ht="34.5" customHeight="1">
      <c r="B11" s="48"/>
      <c r="C11" s="33"/>
      <c r="D11" s="33"/>
      <c r="E11" s="33"/>
      <c r="F11" s="33"/>
      <c r="G11" s="49"/>
      <c r="H11" s="49"/>
      <c r="I11" s="49"/>
      <c r="J11" s="49"/>
      <c r="K11" s="5"/>
      <c r="L11" s="5"/>
      <c r="M11" s="17"/>
    </row>
    <row r="12" spans="2:15" s="1" customFormat="1" ht="15">
      <c r="B12" s="6">
        <v>1</v>
      </c>
      <c r="C12" s="7">
        <f>B12+1</f>
        <v>2</v>
      </c>
      <c r="D12" s="7">
        <f t="shared" ref="D12:I12" si="0">C12+1</f>
        <v>3</v>
      </c>
      <c r="E12" s="7">
        <f t="shared" si="0"/>
        <v>4</v>
      </c>
      <c r="F12" s="7">
        <f t="shared" si="0"/>
        <v>5</v>
      </c>
      <c r="G12" s="7">
        <f t="shared" si="0"/>
        <v>6</v>
      </c>
      <c r="H12" s="7">
        <f t="shared" si="0"/>
        <v>7</v>
      </c>
      <c r="I12" s="7">
        <f t="shared" si="0"/>
        <v>8</v>
      </c>
      <c r="J12" s="5">
        <v>9</v>
      </c>
      <c r="K12" s="5">
        <f t="shared" ref="K12" si="1">J12+1</f>
        <v>10</v>
      </c>
      <c r="L12" s="5">
        <f t="shared" ref="L12" si="2">K12+1</f>
        <v>11</v>
      </c>
      <c r="M12" s="5">
        <f t="shared" ref="M12" si="3">L12+1</f>
        <v>12</v>
      </c>
    </row>
    <row r="13" spans="2:15" s="1" customFormat="1" ht="28.5">
      <c r="B13" s="8">
        <v>1</v>
      </c>
      <c r="C13" s="25" t="s">
        <v>31</v>
      </c>
      <c r="D13" s="9" t="s">
        <v>20</v>
      </c>
      <c r="E13" s="9">
        <v>1</v>
      </c>
      <c r="F13" s="9">
        <v>3</v>
      </c>
      <c r="G13" s="10">
        <v>3810</v>
      </c>
      <c r="H13" s="10">
        <v>3980</v>
      </c>
      <c r="I13" s="10">
        <v>4000</v>
      </c>
      <c r="J13" s="11"/>
      <c r="K13" s="12">
        <f>STDEV(G13,H13,I13)</f>
        <v>104.4030650891055</v>
      </c>
      <c r="L13" s="12">
        <f>STDEV(G13,H13,I13)/AVERAGE(G13,H13,I13)*100</f>
        <v>2.656566541707519</v>
      </c>
      <c r="M13" s="11">
        <f>E13*J13</f>
        <v>0</v>
      </c>
      <c r="N13" s="3"/>
      <c r="O13" s="3"/>
    </row>
    <row r="14" spans="2:15" ht="15">
      <c r="B14" s="13"/>
      <c r="C14" s="50" t="s">
        <v>30</v>
      </c>
      <c r="D14" s="14"/>
      <c r="E14" s="15"/>
      <c r="F14" s="14"/>
      <c r="G14" s="19">
        <f>G13*E13</f>
        <v>3810</v>
      </c>
      <c r="H14" s="19">
        <f>H13*E13</f>
        <v>3980</v>
      </c>
      <c r="I14" s="19">
        <f>I13*E13</f>
        <v>4000</v>
      </c>
      <c r="J14" s="15"/>
      <c r="K14" s="15"/>
      <c r="L14" s="16"/>
      <c r="M14" s="18">
        <f>SUM(M13:M13)</f>
        <v>0</v>
      </c>
      <c r="O14" s="4"/>
    </row>
    <row r="15" spans="2:15">
      <c r="M15" s="4"/>
    </row>
    <row r="16" spans="2:15" ht="15">
      <c r="B16" s="20" t="s">
        <v>21</v>
      </c>
      <c r="C16" s="20"/>
      <c r="D16" s="20"/>
      <c r="E16" s="20"/>
      <c r="F16" s="21">
        <v>3810</v>
      </c>
      <c r="G16" s="22" t="s">
        <v>22</v>
      </c>
      <c r="H16" s="23" t="s">
        <v>23</v>
      </c>
      <c r="I16" s="22" t="s">
        <v>24</v>
      </c>
      <c r="J16" s="24"/>
      <c r="K16" s="24"/>
    </row>
    <row r="17" spans="2:14">
      <c r="N17" s="4"/>
    </row>
    <row r="18" spans="2:14" ht="12.75">
      <c r="B18" s="45"/>
      <c r="C18" s="45"/>
      <c r="D18" s="45"/>
      <c r="E18" s="45"/>
      <c r="F18" s="45"/>
      <c r="G18" s="45"/>
      <c r="H18" s="45"/>
      <c r="I18" s="45"/>
      <c r="J18" s="45"/>
      <c r="K18" s="45"/>
      <c r="L18" s="45"/>
      <c r="M18" s="45"/>
    </row>
    <row r="19" spans="2:14">
      <c r="N19" s="4"/>
    </row>
    <row r="21" spans="2:14">
      <c r="N21" s="4"/>
    </row>
    <row r="23" spans="2:14">
      <c r="N23" s="4"/>
    </row>
  </sheetData>
  <mergeCells count="23">
    <mergeCell ref="B18:M18"/>
    <mergeCell ref="B9:B11"/>
    <mergeCell ref="C9:C11"/>
    <mergeCell ref="D9:D11"/>
    <mergeCell ref="E9:E11"/>
    <mergeCell ref="F9:F11"/>
    <mergeCell ref="G10:G11"/>
    <mergeCell ref="H10:H11"/>
    <mergeCell ref="I10:I11"/>
    <mergeCell ref="J10:J11"/>
    <mergeCell ref="H6:M6"/>
    <mergeCell ref="H7:M7"/>
    <mergeCell ref="B8:M8"/>
    <mergeCell ref="G9:I9"/>
    <mergeCell ref="J9:L9"/>
    <mergeCell ref="B6:G7"/>
    <mergeCell ref="B1:M1"/>
    <mergeCell ref="B3:G3"/>
    <mergeCell ref="H3:M3"/>
    <mergeCell ref="B5:G5"/>
    <mergeCell ref="H5:M5"/>
    <mergeCell ref="H4:M4"/>
    <mergeCell ref="B4:G4"/>
  </mergeCells>
  <pageMargins left="0.15748031496063" right="0.15748031496063" top="0.23622047244094499" bottom="0.27500000000000002" header="0.156944444444444" footer="0.23611111111111099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Маргарита</cp:lastModifiedBy>
  <cp:lastPrinted>2021-07-01T07:12:00Z</cp:lastPrinted>
  <dcterms:created xsi:type="dcterms:W3CDTF">2017-10-29T10:09:00Z</dcterms:created>
  <dcterms:modified xsi:type="dcterms:W3CDTF">2024-07-29T08:27:28Z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1049-11.2.0.11537</vt:lpwstr>
  </property>
  <property fmtid="{D5CDD505-2E9C-101B-9397-08002B2CF9AE}" pid="3" name="ICV">
    <vt:lpwstr>A45C3D72B9934F83A69E497D68C6E3D1</vt:lpwstr>
  </property>
</Properties>
</file>