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PORTCENTER\Economist\ЗАКУПКИ\Закупки 2024\ПУБЛИЧКИ\п. 5\СИЗ\"/>
    </mc:Choice>
  </mc:AlternateContent>
  <xr:revisionPtr revIDLastSave="0" documentId="13_ncr:1_{273C2A90-BCC1-48C8-AFEF-BFAE4DBA2F2F}" xr6:coauthVersionLast="47" xr6:coauthVersionMax="47" xr10:uidLastSave="{00000000-0000-0000-0000-000000000000}"/>
  <bookViews>
    <workbookView xWindow="-120" yWindow="-120" windowWidth="29040" windowHeight="15840" tabRatio="601" xr2:uid="{00000000-000D-0000-FFFF-FFFF00000000}"/>
  </bookViews>
  <sheets>
    <sheet name="НМЦК" sheetId="17" r:id="rId1"/>
    <sheet name="Лист1" sheetId="18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17" l="1"/>
  <c r="M14" i="17"/>
  <c r="M15" i="17"/>
  <c r="M16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5" i="17"/>
  <c r="M36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N33" i="17"/>
  <c r="N34" i="17"/>
  <c r="N32" i="17"/>
  <c r="N31" i="17"/>
  <c r="N30" i="17"/>
  <c r="L50" i="17"/>
  <c r="K50" i="17"/>
  <c r="J50" i="17"/>
  <c r="F40" i="17"/>
  <c r="J40" i="17"/>
  <c r="L40" i="17" s="1"/>
  <c r="K40" i="17"/>
  <c r="F39" i="17"/>
  <c r="J39" i="17"/>
  <c r="L39" i="17" s="1"/>
  <c r="K39" i="17"/>
  <c r="F38" i="17"/>
  <c r="J38" i="17"/>
  <c r="L38" i="17" s="1"/>
  <c r="K38" i="17"/>
  <c r="F37" i="17"/>
  <c r="K27" i="17"/>
  <c r="J27" i="17"/>
  <c r="F27" i="17"/>
  <c r="F34" i="17"/>
  <c r="F48" i="17"/>
  <c r="F49" i="17"/>
  <c r="N37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8" i="17"/>
  <c r="J29" i="17"/>
  <c r="J35" i="17"/>
  <c r="J36" i="17"/>
  <c r="J41" i="17"/>
  <c r="J42" i="17"/>
  <c r="J43" i="17"/>
  <c r="J44" i="17"/>
  <c r="J45" i="17"/>
  <c r="J46" i="17"/>
  <c r="J47" i="17"/>
  <c r="J48" i="17"/>
  <c r="J49" i="17"/>
  <c r="J51" i="17"/>
  <c r="J52" i="17"/>
  <c r="J53" i="17"/>
  <c r="J54" i="17"/>
  <c r="J55" i="17"/>
  <c r="J56" i="17"/>
  <c r="J57" i="17"/>
  <c r="J58" i="17"/>
  <c r="J59" i="17"/>
  <c r="F33" i="17"/>
  <c r="F32" i="17"/>
  <c r="F31" i="17"/>
  <c r="F30" i="17"/>
  <c r="K29" i="17"/>
  <c r="F29" i="17"/>
  <c r="K28" i="17"/>
  <c r="F28" i="17"/>
  <c r="K26" i="17"/>
  <c r="L26" i="17" s="1"/>
  <c r="F26" i="17"/>
  <c r="K25" i="17"/>
  <c r="F25" i="17"/>
  <c r="K24" i="17"/>
  <c r="F24" i="17"/>
  <c r="K23" i="17"/>
  <c r="F23" i="17"/>
  <c r="K22" i="17"/>
  <c r="L22" i="17" s="1"/>
  <c r="F22" i="17"/>
  <c r="K21" i="17"/>
  <c r="F21" i="17"/>
  <c r="K20" i="17"/>
  <c r="F20" i="17"/>
  <c r="K19" i="17"/>
  <c r="F19" i="17"/>
  <c r="K18" i="17"/>
  <c r="F18" i="17"/>
  <c r="K17" i="17"/>
  <c r="F17" i="17"/>
  <c r="K16" i="17"/>
  <c r="F16" i="17"/>
  <c r="K15" i="17"/>
  <c r="L15" i="17" s="1"/>
  <c r="F15" i="17"/>
  <c r="K14" i="17"/>
  <c r="F14" i="17"/>
  <c r="K13" i="17"/>
  <c r="F13" i="17"/>
  <c r="K12" i="17"/>
  <c r="J12" i="17"/>
  <c r="M12" i="17" s="1"/>
  <c r="F12" i="17"/>
  <c r="K59" i="17"/>
  <c r="F59" i="17"/>
  <c r="K58" i="17"/>
  <c r="F58" i="17"/>
  <c r="K57" i="17"/>
  <c r="F57" i="17"/>
  <c r="K56" i="17"/>
  <c r="F56" i="17"/>
  <c r="K55" i="17"/>
  <c r="F55" i="17"/>
  <c r="K54" i="17"/>
  <c r="F54" i="17"/>
  <c r="K53" i="17"/>
  <c r="F53" i="17"/>
  <c r="K52" i="17"/>
  <c r="F52" i="17"/>
  <c r="K51" i="17"/>
  <c r="F51" i="17"/>
  <c r="K49" i="17"/>
  <c r="K48" i="17"/>
  <c r="F50" i="17"/>
  <c r="K47" i="17"/>
  <c r="F47" i="17"/>
  <c r="K46" i="17"/>
  <c r="F46" i="17"/>
  <c r="K45" i="17"/>
  <c r="F45" i="17"/>
  <c r="K44" i="17"/>
  <c r="F44" i="17"/>
  <c r="K43" i="17"/>
  <c r="F43" i="17"/>
  <c r="K42" i="17"/>
  <c r="L42" i="17" s="1"/>
  <c r="F42" i="17"/>
  <c r="K41" i="17"/>
  <c r="F41" i="17"/>
  <c r="K36" i="17"/>
  <c r="F36" i="17"/>
  <c r="K35" i="17"/>
  <c r="F35" i="17"/>
  <c r="L36" i="17" l="1"/>
  <c r="L41" i="17"/>
  <c r="L29" i="17"/>
  <c r="L27" i="17"/>
  <c r="L20" i="17"/>
  <c r="L12" i="17"/>
  <c r="L17" i="17"/>
  <c r="L52" i="17"/>
  <c r="L44" i="17"/>
  <c r="L51" i="17"/>
  <c r="L57" i="17"/>
  <c r="L59" i="17"/>
  <c r="L13" i="17"/>
  <c r="L47" i="17"/>
  <c r="L54" i="17"/>
  <c r="L58" i="17"/>
  <c r="L23" i="17"/>
  <c r="L28" i="17"/>
  <c r="L55" i="17"/>
  <c r="L46" i="17"/>
  <c r="L56" i="17"/>
  <c r="L48" i="17"/>
  <c r="L19" i="17"/>
  <c r="L14" i="17"/>
  <c r="L24" i="17"/>
  <c r="M60" i="17"/>
  <c r="L18" i="17"/>
  <c r="L43" i="17"/>
  <c r="L53" i="17"/>
  <c r="L16" i="17"/>
  <c r="L35" i="17"/>
  <c r="L45" i="17"/>
  <c r="L49" i="17"/>
  <c r="L21" i="17"/>
  <c r="L25" i="17"/>
</calcChain>
</file>

<file path=xl/sharedStrings.xml><?xml version="1.0" encoding="utf-8"?>
<sst xmlns="http://schemas.openxmlformats.org/spreadsheetml/2006/main" count="78" uniqueCount="78">
  <si>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</si>
  <si>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</si>
  <si>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</si>
  <si>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</si>
  <si>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</si>
  <si>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</si>
  <si>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</si>
  <si>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</si>
  <si>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</si>
  <si>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Расчет начальной (максимальной) цены контракта</t>
  </si>
  <si>
    <t>к Части III Техническое задание</t>
  </si>
  <si>
    <t>Коэффициент анализа рынка по наименованиям не превышает 33%</t>
  </si>
  <si>
    <t>Контактный телефон: 591-65-89</t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</si>
  <si>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</si>
  <si>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r>
      <rPr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</si>
  <si>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Приложение № 1</t>
  </si>
  <si>
    <t xml:space="preserve">         Порядок формирования заказчиком начальной (максимальной) цены контракта: расчет произведен на основании Методических рекомендаций по применению методов определения начальной (максимальной) цены котракта (утв. Приказом Министерства экономического развития РФ от 02.10.2013 г. № 567).</t>
  </si>
  <si>
    <t>ИЦИ № 1</t>
  </si>
  <si>
    <t>ИЦИ № 2</t>
  </si>
  <si>
    <t>ИЦИ № 3</t>
  </si>
  <si>
    <t xml:space="preserve">Дата подготовки обоснования НМЦК: </t>
  </si>
  <si>
    <t>Наушники противошумные РОСОМЗ СОМЗ-1 Ягуар (артикул производителя 60100)</t>
  </si>
  <si>
    <t>Плащ ПВХ Poseidon син. 52-54/170-176 4603720761044</t>
  </si>
  <si>
    <t>Плащ ПВХ Poseidon син. 48-50/170-176 4603720761020</t>
  </si>
  <si>
    <t>Шапка п/ш на флисовой подкладке</t>
  </si>
  <si>
    <t>Фартук прорезиненный (ткань диагональ)</t>
  </si>
  <si>
    <t>Жилет сигнальный Тип8Т, цв.лимон.(р.ХL/52-54)</t>
  </si>
  <si>
    <t>Жилет сигнальный Тип8Т, цв.лимон.(р.ХХХL/60-62)</t>
  </si>
  <si>
    <t>Предельная цена (руб. с НДС)</t>
  </si>
  <si>
    <r>
      <t xml:space="preserve">НМЦК </t>
    </r>
    <r>
      <rPr>
        <vertAlign val="superscript"/>
        <sz val="12"/>
        <color indexed="8"/>
        <rFont val="Times New Roman"/>
        <family val="1"/>
        <charset val="204"/>
      </rPr>
      <t xml:space="preserve">норм </t>
    </r>
    <r>
      <rPr>
        <sz val="12"/>
        <color indexed="8"/>
        <rFont val="Times New Roman"/>
        <family val="1"/>
        <charset val="204"/>
      </rPr>
      <t>=VхЦ</t>
    </r>
    <r>
      <rPr>
        <vertAlign val="subscript"/>
        <sz val="12"/>
        <color indexed="8"/>
        <rFont val="Times New Roman"/>
        <family val="1"/>
        <charset val="204"/>
      </rPr>
      <t>пред</t>
    </r>
  </si>
  <si>
    <r>
      <t xml:space="preserve">НМЦК </t>
    </r>
    <r>
      <rPr>
        <vertAlign val="superscript"/>
        <sz val="11"/>
        <color indexed="8"/>
        <rFont val="Times New Roman"/>
        <family val="1"/>
        <charset val="204"/>
      </rPr>
      <t xml:space="preserve">норм </t>
    </r>
    <r>
      <rPr>
        <sz val="11"/>
        <color indexed="8"/>
        <rFont val="Times New Roman"/>
        <family val="1"/>
        <charset val="204"/>
      </rPr>
      <t>, руб.</t>
    </r>
  </si>
  <si>
    <r>
      <t xml:space="preserve">Ц </t>
    </r>
    <r>
      <rPr>
        <vertAlign val="subscript"/>
        <sz val="12"/>
        <color indexed="8"/>
        <rFont val="Times New Roman"/>
        <family val="1"/>
        <charset val="204"/>
      </rPr>
      <t>пред</t>
    </r>
  </si>
  <si>
    <r>
      <t xml:space="preserve">         Начальная (максимальная) цена контракта определяется и обосновывается посредством применения следующих методов: 
        </t>
    </r>
    <r>
      <rPr>
        <b/>
        <sz val="11"/>
        <color indexed="8"/>
        <rFont val="Times New Roman"/>
        <family val="1"/>
        <charset val="204"/>
      </rPr>
      <t xml:space="preserve">метод сопоставимых рыночных цен (анализа рынка); </t>
    </r>
    <r>
      <rPr>
        <sz val="11"/>
        <color indexed="8"/>
        <rFont val="Times New Roman"/>
        <family val="1"/>
        <charset val="204"/>
      </rPr>
      <t xml:space="preserve">
</t>
    </r>
  </si>
  <si>
    <r>
      <t xml:space="preserve">        </t>
    </r>
    <r>
      <rPr>
        <b/>
        <sz val="11"/>
        <rFont val="Times New Roman"/>
        <family val="1"/>
        <charset val="204"/>
      </rPr>
      <t>нормативный метод</t>
    </r>
    <r>
      <rPr>
        <sz val="11"/>
        <rFont val="Times New Roman"/>
        <family val="1"/>
        <charset val="204"/>
      </rPr>
      <t xml:space="preserve"> - основание: Распоряжение администрации Выборгского района Санкт-Петербурга от 12.02.2021 N 84-р "Об утверждении требований к закупаемым администрацией Выборгского района Санкт-Петербурга и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услуг)", распоряжение Комитета по государственному заказу Санкт-Петербурга от 31.05.2018 г.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 (в ред. от 16.06.2023г.).</t>
    </r>
  </si>
  <si>
    <t>Цена единицы товара определена на основании анализа рынка, проведенного учреждением среди исполнителей оказываемых данный вид услуг (КП № 1 - вх.№ 86-к1-2024 от 31.05.2024 г.; КП № 2 - вх.№ 86-к2-2024 от 31.05.2024 г.,  КП № 3 - вх.№ 86-к3-2024 от 31.05.2024 г.)</t>
  </si>
  <si>
    <t>Перчатки защитные Арктика №3 утепл
с вклад полн нитр пок резинк p 10</t>
  </si>
  <si>
    <t>Белье нательное трикотаж летнее
цв.олива (р.52-54)р.182-188</t>
  </si>
  <si>
    <t>Белье нательное трикотаж летнее
цв.олива (р.56-58)р.170-176</t>
  </si>
  <si>
    <t>Белье нательное трикотаж летнее
цв.олива (р.60-62)р.182-188</t>
  </si>
  <si>
    <t>Белье нательное трикотаж летнее
цв.олива (р.52-54)р.170-176</t>
  </si>
  <si>
    <t>Белье нательное трикотаж летнее
цв.олива (р.48-50)р.170-176</t>
  </si>
  <si>
    <t>Плащ ПВХ Poseidon син. 56-58/170-176
4603720761068</t>
  </si>
  <si>
    <t>Плащ ПВХ Poseidon син. 52-54/182-188
4603720761051</t>
  </si>
  <si>
    <t>Плащ ПВХ Poseidon син. 60-62/182-188
4603720761099</t>
  </si>
  <si>
    <t>Наколенники защитные гелевые, ZIMA,
размер: Single, черный ZIMANO</t>
  </si>
  <si>
    <t>Полумаска фильтрующая PARUS 3СK с кл FFP3 NR D до 50ПДК</t>
  </si>
  <si>
    <t>Перчатки защитные Oilresist арт.nl13nt
нейлоновые с нитрилов покрытие (р10)</t>
  </si>
  <si>
    <t>Перчатки защитные Oilresist арт.nl13nt
нейлоновые с нитриловым покр. (р.9)</t>
  </si>
  <si>
    <t>Костюм рабочий зимний Фаворит-2 с
п/к (р.48-50) 170-176</t>
  </si>
  <si>
    <t>Костюм рабочий зимний Фаворит-2 с
п/к (р.52-54) 170-176</t>
  </si>
  <si>
    <t>Костюм рабочий зимний Фаворит-2 с
п/к (р.60-62) 182-188</t>
  </si>
  <si>
    <t>Костюм рабочий зимний Фаворит-2 с
п/к (р.56-58) 170-176</t>
  </si>
  <si>
    <t>Ботинки рабочие с высоким берцем,
утепленные (мод.26НМ) ПУ/ТПУ с КП
(р.44)</t>
  </si>
  <si>
    <t>Халат для горничных и уборщиц
у01-ХЛ кор.рук вас (р.44-46) 158-164</t>
  </si>
  <si>
    <t>Халат для горничных и уборщиц
у01-ХЛ кор.рук вас (р.48-50) 170-176</t>
  </si>
  <si>
    <t>Сапоги Север ПУ/НР с ПП утепленные
р.46 (115340)</t>
  </si>
  <si>
    <t>Сапоги Север ПУ/НР с ПП утепленные
р.44 (115340)</t>
  </si>
  <si>
    <t>Сапоги Север ПУ/НР с ПП утепленные
р.41 (115340)</t>
  </si>
  <si>
    <t>Сапоги мужские цв.оливковый мод.172
(р.41) (262)</t>
  </si>
  <si>
    <t>Сапоги мужские цв.оливковый мод.172
(р.42) (270)</t>
  </si>
  <si>
    <t>Сапоги мужские цв.оливковый мод.172
(р.44) (285)</t>
  </si>
  <si>
    <t>Сапоги мужские цв.оливковый мод.172
(р.45) (292)</t>
  </si>
  <si>
    <t>Сапоги мужские цв.оливковый мод.172
(р.46) (300)</t>
  </si>
  <si>
    <t>Костюм рабочий летний муж. л20-КПК
сер/красн (р.48-50) 170-176
(Арсенал-СП)</t>
  </si>
  <si>
    <t>Костюм рабочий летний муж. л20-КПК
сер/красн (р.52-54) 170-176
(Арсенал-СП</t>
  </si>
  <si>
    <t>Костюм рабочий летний муж. л20-КПК
сер/красн (р.64-66) 182-188
(Арсенал-СП)</t>
  </si>
  <si>
    <t>Костюм рабочий летний муж. л20-КПК
сер/красн (р.56-58) 170-176
(Арсенал-СП)</t>
  </si>
  <si>
    <t>Костюм рабочий летний муж. л20-КПК
сер/красн (р.52-54) 182-188
(Арсенал-СП)</t>
  </si>
  <si>
    <t>Костюм рабочий летний муж л05-КБР
син/вас (р.64-66) 170-176 (Арсенал-СП)</t>
  </si>
  <si>
    <t>Костюм рабочий летний муж л05-КБР
син/вас (р.52-54) 170-176 (Арсенал-СП)</t>
  </si>
  <si>
    <t>Перчатки защитные трикотажные ПВХ Точка 4 нити 43г 10 класс черные 10пар/уп (ККН 14.12.30.150-002)</t>
  </si>
  <si>
    <t>Очки защитные открытые РОСОМЗ О35 ВИЗИОН прозрачные (арт произв 13511) (ККН 32.99.11.160-002)</t>
  </si>
  <si>
    <t>Перчатки латексные HQ Profiline
арт.73590 желтые р.XL (ККН 22.19.60.114-006)</t>
  </si>
  <si>
    <t>Перчатки латексные HQ Profiline
арт.73587 желтые р.L (ККН 22.19.60.114-005)</t>
  </si>
  <si>
    <t>Перчатки резиновые Luscan латекс
хлопковое напыление желтые р-р L (ККН 22.19.60.114-005)</t>
  </si>
  <si>
    <t>Перчатки резиновые Luscan латекс
хлопковое напыление желтые р-р M (ККН 22.19.60.114-004)</t>
  </si>
  <si>
    <t>Экономист</t>
  </si>
  <si>
    <t>И.А. Леонтьева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</si>
</sst>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vertAlign val="superscript"/>
      <sz val="12"/>
      <color indexed="8"/>
      <name val="Times New Roman"/>
      <family val="1"/>
      <charset val="204"/>
    </font>
    <font>
      <vertAlign val="subscript"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0" fillId="0" borderId="1" xfId="0" applyFont="1" applyBorder="1" applyAlignment="1">
      <alignment vertical="center" wrapText="1"/>
    </xf>
    <xf numFmtId="0" fontId="11" fillId="0" borderId="2" xfId="0" applyFont="1" applyBorder="1" applyAlignment="1">
      <alignment horizontal="right" vertical="center" wrapText="1"/>
    </xf>
    <xf numFmtId="0" fontId="10" fillId="0" borderId="0" xfId="0" applyFont="1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10" fontId="10" fillId="0" borderId="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4" fontId="10" fillId="0" borderId="0" xfId="0" applyNumberFormat="1" applyFont="1" applyAlignment="1">
      <alignment horizontal="right"/>
    </xf>
    <xf numFmtId="0" fontId="10" fillId="2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14" fontId="13" fillId="0" borderId="0" xfId="0" applyNumberFormat="1" applyFont="1" applyAlignment="1">
      <alignment horizontal="right"/>
    </xf>
    <xf numFmtId="4" fontId="10" fillId="0" borderId="1" xfId="0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3" fontId="10" fillId="0" borderId="6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left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10" fillId="0" borderId="1" xfId="0" applyFont="1" applyBorder="1"/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4" fillId="0" borderId="0" xfId="0" applyFont="1" applyBorder="1" applyAlignment="1">
      <alignment horizontal="right" vertical="top" wrapText="1"/>
    </xf>
    <xf numFmtId="4" fontId="14" fillId="0" borderId="0" xfId="0" applyNumberFormat="1" applyFont="1" applyBorder="1" applyAlignment="1">
      <alignment horizontal="right" vertical="top" wrapText="1"/>
    </xf>
    <xf numFmtId="0" fontId="10" fillId="0" borderId="1" xfId="0" applyFont="1" applyBorder="1" applyAlignment="1">
      <alignment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6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485775</xdr:rowOff>
    </xdr:from>
    <xdr:to>
      <xdr:col>5</xdr:col>
      <xdr:colOff>619125</xdr:colOff>
      <xdr:row>9</xdr:row>
      <xdr:rowOff>771525</xdr:rowOff>
    </xdr:to>
    <xdr:pic>
      <xdr:nvPicPr>
        <xdr:cNvPr id="39075" name="Рисунок 1" descr="C:\Temp\KClipboardExport\l41eo45a.gif">
          <a:extLst>
            <a:ext uri="{FF2B5EF4-FFF2-40B4-BE49-F238E27FC236}">
              <a16:creationId xmlns:a16="http://schemas.microsoft.com/office/drawing/2014/main" id="{CEC20F88-F847-41EB-8024-13954ED07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33975" y="39719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9</xdr:row>
      <xdr:rowOff>733425</xdr:rowOff>
    </xdr:from>
    <xdr:to>
      <xdr:col>10</xdr:col>
      <xdr:colOff>933450</xdr:colOff>
      <xdr:row>9</xdr:row>
      <xdr:rowOff>1162050</xdr:rowOff>
    </xdr:to>
    <xdr:pic>
      <xdr:nvPicPr>
        <xdr:cNvPr id="39076" name="Picture 21" descr="C:\Temp\KClipboardExport\sssqsznq.gif">
          <a:extLst>
            <a:ext uri="{FF2B5EF4-FFF2-40B4-BE49-F238E27FC236}">
              <a16:creationId xmlns:a16="http://schemas.microsoft.com/office/drawing/2014/main" id="{6DBB9551-4777-4D77-B416-183367559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42195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76200</xdr:colOff>
      <xdr:row>9</xdr:row>
      <xdr:rowOff>981075</xdr:rowOff>
    </xdr:from>
    <xdr:to>
      <xdr:col>11</xdr:col>
      <xdr:colOff>714375</xdr:colOff>
      <xdr:row>9</xdr:row>
      <xdr:rowOff>1304925</xdr:rowOff>
    </xdr:to>
    <xdr:pic>
      <xdr:nvPicPr>
        <xdr:cNvPr id="39077" name="Picture 19" descr="C:\Temp\KClipboardExport\8c4wnzhy.gif">
          <a:extLst>
            <a:ext uri="{FF2B5EF4-FFF2-40B4-BE49-F238E27FC236}">
              <a16:creationId xmlns:a16="http://schemas.microsoft.com/office/drawing/2014/main" id="{95A9894D-1A43-4EC0-B0A2-5AC9EF6CC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625" y="44672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185304</xdr:colOff>
      <xdr:row>9</xdr:row>
      <xdr:rowOff>514350</xdr:rowOff>
    </xdr:from>
    <xdr:to>
      <xdr:col>12</xdr:col>
      <xdr:colOff>1090179</xdr:colOff>
      <xdr:row>9</xdr:row>
      <xdr:rowOff>981075</xdr:rowOff>
    </xdr:to>
    <xdr:pic>
      <xdr:nvPicPr>
        <xdr:cNvPr id="39078" name="Picture 1" descr="C:\Temp\KClipboardExport\7d4qbwfz.gif">
          <a:extLst>
            <a:ext uri="{FF2B5EF4-FFF2-40B4-BE49-F238E27FC236}">
              <a16:creationId xmlns:a16="http://schemas.microsoft.com/office/drawing/2014/main" id="{07B1B1BD-D540-4630-96AC-F239CC03B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983190" y="4003964"/>
          <a:ext cx="9048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59</xdr:row>
      <xdr:rowOff>38100</xdr:rowOff>
    </xdr:from>
    <xdr:to>
      <xdr:col>10</xdr:col>
      <xdr:colOff>647700</xdr:colOff>
      <xdr:row>59</xdr:row>
      <xdr:rowOff>257175</xdr:rowOff>
    </xdr:to>
    <xdr:pic>
      <xdr:nvPicPr>
        <xdr:cNvPr id="39079" name="Picture 1" descr="C:\Temp\KClipboardExport\7d4qbwfz.gif">
          <a:extLst>
            <a:ext uri="{FF2B5EF4-FFF2-40B4-BE49-F238E27FC236}">
              <a16:creationId xmlns:a16="http://schemas.microsoft.com/office/drawing/2014/main" id="{0D8B91BF-B5CC-4A65-BBD8-815C5EAB7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934450" y="23783925"/>
          <a:ext cx="581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304800</xdr:colOff>
      <xdr:row>8</xdr:row>
      <xdr:rowOff>228600</xdr:rowOff>
    </xdr:from>
    <xdr:to>
      <xdr:col>12</xdr:col>
      <xdr:colOff>762000</xdr:colOff>
      <xdr:row>8</xdr:row>
      <xdr:rowOff>485775</xdr:rowOff>
    </xdr:to>
    <xdr:pic>
      <xdr:nvPicPr>
        <xdr:cNvPr id="39080" name="Picture 1" descr="C:\Temp\KClipboardExport\7d4qbwfz.gif">
          <a:extLst>
            <a:ext uri="{FF2B5EF4-FFF2-40B4-BE49-F238E27FC236}">
              <a16:creationId xmlns:a16="http://schemas.microsoft.com/office/drawing/2014/main" id="{4411904E-4BE4-499A-AF43-F88DC0C11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096625" y="28956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0</xdr:colOff>
      <xdr:row>9</xdr:row>
      <xdr:rowOff>0</xdr:rowOff>
    </xdr:from>
    <xdr:to>
      <xdr:col>13</xdr:col>
      <xdr:colOff>304800</xdr:colOff>
      <xdr:row>9</xdr:row>
      <xdr:rowOff>304800</xdr:rowOff>
    </xdr:to>
    <xdr:sp macro="" textlink="">
      <xdr:nvSpPr>
        <xdr:cNvPr id="39081" name="AutoShape 1025" descr="Рисунок 32783">
          <a:extLst>
            <a:ext uri="{FF2B5EF4-FFF2-40B4-BE49-F238E27FC236}">
              <a16:creationId xmlns:a16="http://schemas.microsoft.com/office/drawing/2014/main" id="{A3670174-76A3-4995-811B-B3F2E67D3B09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3486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N65"/>
  <sheetViews>
    <sheetView tabSelected="1" topLeftCell="A26" zoomScaleNormal="100" workbookViewId="0">
      <selection activeCell="M37" sqref="M37"/>
    </sheetView>
  </sheetViews>
  <sheetFormatPr defaultRowHeight="15" x14ac:dyDescent="0.25"/>
  <cols>
    <col min="1" max="1" width="4.85546875" style="3" customWidth="1"/>
    <col min="2" max="2" width="38.85546875" style="3" customWidth="1"/>
    <col min="3" max="5" width="10.140625" style="3" customWidth="1"/>
    <col min="6" max="7" width="12.42578125" style="3" customWidth="1"/>
    <col min="8" max="8" width="10.5703125" style="3" customWidth="1"/>
    <col min="9" max="9" width="10.7109375" style="3" customWidth="1"/>
    <col min="10" max="10" width="13.42578125" style="3" customWidth="1"/>
    <col min="11" max="11" width="15.140625" style="3" customWidth="1"/>
    <col min="12" max="12" width="13.7109375" style="3" customWidth="1"/>
    <col min="13" max="13" width="17" style="3" customWidth="1"/>
    <col min="14" max="14" width="12.140625" style="3" customWidth="1"/>
    <col min="15" max="15" width="11.42578125" style="3" customWidth="1"/>
    <col min="16" max="16384" width="9.140625" style="3"/>
  </cols>
  <sheetData>
    <row r="1" spans="1:14" hidden="1" x14ac:dyDescent="0.25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4" hidden="1" x14ac:dyDescent="0.25">
      <c r="A2" s="42" t="s">
        <v>10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4" ht="15.75" customHeight="1" x14ac:dyDescent="0.25"/>
    <row r="4" spans="1:14" ht="20.25" customHeight="1" x14ac:dyDescent="0.25">
      <c r="A4" s="43" t="s">
        <v>9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4" s="9" customFormat="1" ht="46.5" customHeight="1" x14ac:dyDescent="0.25">
      <c r="A5" s="39" t="s">
        <v>16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s="9" customFormat="1" ht="30.75" customHeight="1" x14ac:dyDescent="0.25">
      <c r="A6" s="39" t="s">
        <v>32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4" s="9" customFormat="1" ht="30.75" customHeight="1" x14ac:dyDescent="0.25">
      <c r="A7" s="49" t="s">
        <v>34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</row>
    <row r="8" spans="1:14" s="9" customFormat="1" ht="66" customHeight="1" x14ac:dyDescent="0.25">
      <c r="A8" s="45" t="s">
        <v>33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14" ht="64.5" customHeight="1" x14ac:dyDescent="0.25">
      <c r="A9" s="46" t="s">
        <v>0</v>
      </c>
      <c r="B9" s="47" t="s">
        <v>3</v>
      </c>
      <c r="C9" s="47" t="s">
        <v>8</v>
      </c>
      <c r="D9" s="47"/>
      <c r="E9" s="47"/>
      <c r="F9" s="47"/>
      <c r="G9" s="28" t="s">
        <v>28</v>
      </c>
      <c r="H9" s="47" t="s">
        <v>4</v>
      </c>
      <c r="I9" s="47" t="s">
        <v>14</v>
      </c>
      <c r="J9" s="48" t="s">
        <v>2</v>
      </c>
      <c r="K9" s="48"/>
      <c r="L9" s="48"/>
      <c r="M9" s="4" t="s">
        <v>7</v>
      </c>
      <c r="N9" s="37" t="s">
        <v>30</v>
      </c>
    </row>
    <row r="10" spans="1:14" ht="108" customHeight="1" x14ac:dyDescent="0.25">
      <c r="A10" s="46"/>
      <c r="B10" s="47"/>
      <c r="C10" s="6" t="s">
        <v>17</v>
      </c>
      <c r="D10" s="16" t="s">
        <v>18</v>
      </c>
      <c r="E10" s="16" t="s">
        <v>19</v>
      </c>
      <c r="F10" s="1"/>
      <c r="G10" s="29" t="s">
        <v>31</v>
      </c>
      <c r="H10" s="47"/>
      <c r="I10" s="47"/>
      <c r="J10" s="5" t="s">
        <v>5</v>
      </c>
      <c r="K10" s="7" t="s">
        <v>1</v>
      </c>
      <c r="L10" s="7" t="s">
        <v>13</v>
      </c>
      <c r="M10" s="8"/>
      <c r="N10" s="29" t="s">
        <v>29</v>
      </c>
    </row>
    <row r="11" spans="1:14" ht="17.25" customHeight="1" x14ac:dyDescent="0.25">
      <c r="A11" s="13">
        <v>1</v>
      </c>
      <c r="B11" s="22">
        <v>2</v>
      </c>
      <c r="C11" s="22">
        <v>3</v>
      </c>
      <c r="D11" s="22">
        <v>4</v>
      </c>
      <c r="E11" s="22">
        <v>5</v>
      </c>
      <c r="F11" s="22">
        <v>8</v>
      </c>
      <c r="G11" s="22">
        <v>9</v>
      </c>
      <c r="H11" s="22">
        <v>10</v>
      </c>
      <c r="I11" s="13">
        <v>11</v>
      </c>
      <c r="J11" s="14">
        <v>12</v>
      </c>
      <c r="K11" s="14">
        <v>13</v>
      </c>
      <c r="L11" s="14">
        <v>14</v>
      </c>
      <c r="M11" s="13">
        <v>15</v>
      </c>
      <c r="N11" s="13">
        <v>16</v>
      </c>
    </row>
    <row r="12" spans="1:14" ht="30" x14ac:dyDescent="0.25">
      <c r="A12" s="20"/>
      <c r="B12" s="25" t="s">
        <v>27</v>
      </c>
      <c r="C12" s="24">
        <v>364.98</v>
      </c>
      <c r="D12" s="24">
        <v>286.88</v>
      </c>
      <c r="E12" s="24">
        <v>408.78</v>
      </c>
      <c r="F12" s="19">
        <f t="shared" ref="F12:F33" si="0">SUM(C12:E12)</f>
        <v>1060.6400000000001</v>
      </c>
      <c r="G12" s="26"/>
      <c r="H12" s="21">
        <v>1</v>
      </c>
      <c r="I12" s="21">
        <v>3</v>
      </c>
      <c r="J12" s="11">
        <f t="shared" ref="J12:J59" si="1">ROUND(AVERAGE(C12:E12),2)</f>
        <v>353.55</v>
      </c>
      <c r="K12" s="11">
        <f t="shared" ref="K12:K29" si="2">STDEV(C12:E12)</f>
        <v>61.75</v>
      </c>
      <c r="L12" s="12">
        <f t="shared" ref="L12:L29" si="3">K12/J12</f>
        <v>0.17469999999999999</v>
      </c>
      <c r="M12" s="10">
        <f>J12*H12</f>
        <v>353.55</v>
      </c>
      <c r="N12" s="35"/>
    </row>
    <row r="13" spans="1:14" ht="30" x14ac:dyDescent="0.25">
      <c r="A13" s="20"/>
      <c r="B13" s="25" t="s">
        <v>26</v>
      </c>
      <c r="C13" s="24">
        <v>364.98</v>
      </c>
      <c r="D13" s="24">
        <v>286.88</v>
      </c>
      <c r="E13" s="24">
        <v>408.78</v>
      </c>
      <c r="F13" s="19">
        <f t="shared" si="0"/>
        <v>1060.6400000000001</v>
      </c>
      <c r="G13" s="26"/>
      <c r="H13" s="21">
        <v>2</v>
      </c>
      <c r="I13" s="21">
        <v>3</v>
      </c>
      <c r="J13" s="11">
        <f t="shared" si="1"/>
        <v>353.55</v>
      </c>
      <c r="K13" s="11">
        <f t="shared" si="2"/>
        <v>61.75</v>
      </c>
      <c r="L13" s="12">
        <f t="shared" si="3"/>
        <v>0.17469999999999999</v>
      </c>
      <c r="M13" s="10">
        <f t="shared" ref="M13:M59" si="4">J13*H13</f>
        <v>707.1</v>
      </c>
      <c r="N13" s="35"/>
    </row>
    <row r="14" spans="1:14" ht="20.25" customHeight="1" x14ac:dyDescent="0.25">
      <c r="A14" s="20"/>
      <c r="B14" s="25" t="s">
        <v>25</v>
      </c>
      <c r="C14" s="24">
        <v>529.98</v>
      </c>
      <c r="D14" s="24">
        <v>561.78</v>
      </c>
      <c r="E14" s="24">
        <v>593.58000000000004</v>
      </c>
      <c r="F14" s="19">
        <f t="shared" si="0"/>
        <v>1685.34</v>
      </c>
      <c r="G14" s="26"/>
      <c r="H14" s="21">
        <v>10</v>
      </c>
      <c r="I14" s="21">
        <v>3</v>
      </c>
      <c r="J14" s="11">
        <f t="shared" si="1"/>
        <v>561.78</v>
      </c>
      <c r="K14" s="11">
        <f t="shared" si="2"/>
        <v>31.8</v>
      </c>
      <c r="L14" s="12">
        <f t="shared" si="3"/>
        <v>5.6599999999999998E-2</v>
      </c>
      <c r="M14" s="10">
        <f t="shared" si="4"/>
        <v>5617.8</v>
      </c>
      <c r="N14" s="35"/>
    </row>
    <row r="15" spans="1:14" ht="30" x14ac:dyDescent="0.25">
      <c r="A15" s="20"/>
      <c r="B15" s="25" t="s">
        <v>35</v>
      </c>
      <c r="C15" s="24">
        <v>855</v>
      </c>
      <c r="D15" s="24">
        <v>906.3</v>
      </c>
      <c r="E15" s="24">
        <v>957.6</v>
      </c>
      <c r="F15" s="19">
        <f t="shared" si="0"/>
        <v>2718.9</v>
      </c>
      <c r="G15" s="26"/>
      <c r="H15" s="21">
        <v>36</v>
      </c>
      <c r="I15" s="21">
        <v>3</v>
      </c>
      <c r="J15" s="11">
        <f t="shared" si="1"/>
        <v>906.3</v>
      </c>
      <c r="K15" s="11">
        <f t="shared" si="2"/>
        <v>51.3</v>
      </c>
      <c r="L15" s="12">
        <f t="shared" si="3"/>
        <v>5.6599999999999998E-2</v>
      </c>
      <c r="M15" s="10">
        <f t="shared" si="4"/>
        <v>32626.799999999999</v>
      </c>
      <c r="N15" s="35"/>
    </row>
    <row r="16" spans="1:14" ht="30" x14ac:dyDescent="0.25">
      <c r="A16" s="20"/>
      <c r="B16" s="25" t="s">
        <v>40</v>
      </c>
      <c r="C16" s="24">
        <v>900</v>
      </c>
      <c r="D16" s="24">
        <v>954</v>
      </c>
      <c r="E16" s="24">
        <v>1008</v>
      </c>
      <c r="F16" s="19">
        <f t="shared" si="0"/>
        <v>2862</v>
      </c>
      <c r="G16" s="26"/>
      <c r="H16" s="21">
        <v>4</v>
      </c>
      <c r="I16" s="21">
        <v>3</v>
      </c>
      <c r="J16" s="11">
        <f t="shared" si="1"/>
        <v>954</v>
      </c>
      <c r="K16" s="11">
        <f t="shared" si="2"/>
        <v>54</v>
      </c>
      <c r="L16" s="12">
        <f t="shared" si="3"/>
        <v>5.6599999999999998E-2</v>
      </c>
      <c r="M16" s="10">
        <f t="shared" si="4"/>
        <v>3816</v>
      </c>
      <c r="N16" s="35"/>
    </row>
    <row r="17" spans="1:14" ht="30" x14ac:dyDescent="0.25">
      <c r="A17" s="20"/>
      <c r="B17" s="25" t="s">
        <v>39</v>
      </c>
      <c r="C17" s="24">
        <v>900</v>
      </c>
      <c r="D17" s="24">
        <v>954</v>
      </c>
      <c r="E17" s="24">
        <v>1008</v>
      </c>
      <c r="F17" s="19">
        <f t="shared" si="0"/>
        <v>2862</v>
      </c>
      <c r="G17" s="26"/>
      <c r="H17" s="21">
        <v>4</v>
      </c>
      <c r="I17" s="21">
        <v>3</v>
      </c>
      <c r="J17" s="11">
        <f t="shared" si="1"/>
        <v>954</v>
      </c>
      <c r="K17" s="11">
        <f t="shared" si="2"/>
        <v>54</v>
      </c>
      <c r="L17" s="12">
        <f t="shared" si="3"/>
        <v>5.6599999999999998E-2</v>
      </c>
      <c r="M17" s="10">
        <f t="shared" si="4"/>
        <v>3816</v>
      </c>
      <c r="N17" s="35"/>
    </row>
    <row r="18" spans="1:14" ht="30" x14ac:dyDescent="0.25">
      <c r="A18" s="20"/>
      <c r="B18" s="25" t="s">
        <v>38</v>
      </c>
      <c r="C18" s="24">
        <v>900</v>
      </c>
      <c r="D18" s="24">
        <v>954</v>
      </c>
      <c r="E18" s="24">
        <v>1008</v>
      </c>
      <c r="F18" s="19">
        <f t="shared" si="0"/>
        <v>2862</v>
      </c>
      <c r="G18" s="26"/>
      <c r="H18" s="21">
        <v>4</v>
      </c>
      <c r="I18" s="21">
        <v>3</v>
      </c>
      <c r="J18" s="11">
        <f t="shared" si="1"/>
        <v>954</v>
      </c>
      <c r="K18" s="11">
        <f t="shared" si="2"/>
        <v>54</v>
      </c>
      <c r="L18" s="12">
        <f t="shared" si="3"/>
        <v>5.6599999999999998E-2</v>
      </c>
      <c r="M18" s="10">
        <f t="shared" si="4"/>
        <v>3816</v>
      </c>
      <c r="N18" s="35"/>
    </row>
    <row r="19" spans="1:14" ht="30" x14ac:dyDescent="0.25">
      <c r="A19" s="20"/>
      <c r="B19" s="25" t="s">
        <v>37</v>
      </c>
      <c r="C19" s="24">
        <v>900</v>
      </c>
      <c r="D19" s="24">
        <v>954</v>
      </c>
      <c r="E19" s="24">
        <v>1008</v>
      </c>
      <c r="F19" s="19">
        <f t="shared" si="0"/>
        <v>2862</v>
      </c>
      <c r="G19" s="26"/>
      <c r="H19" s="21">
        <v>4</v>
      </c>
      <c r="I19" s="21">
        <v>3</v>
      </c>
      <c r="J19" s="11">
        <f t="shared" si="1"/>
        <v>954</v>
      </c>
      <c r="K19" s="11">
        <f t="shared" si="2"/>
        <v>54</v>
      </c>
      <c r="L19" s="12">
        <f t="shared" si="3"/>
        <v>5.6599999999999998E-2</v>
      </c>
      <c r="M19" s="10">
        <f t="shared" si="4"/>
        <v>3816</v>
      </c>
      <c r="N19" s="35"/>
    </row>
    <row r="20" spans="1:14" ht="30" x14ac:dyDescent="0.25">
      <c r="A20" s="20"/>
      <c r="B20" s="25" t="s">
        <v>36</v>
      </c>
      <c r="C20" s="24">
        <v>900</v>
      </c>
      <c r="D20" s="24">
        <v>954</v>
      </c>
      <c r="E20" s="24">
        <v>1008</v>
      </c>
      <c r="F20" s="19">
        <f t="shared" si="0"/>
        <v>2862</v>
      </c>
      <c r="G20" s="26"/>
      <c r="H20" s="21">
        <v>8</v>
      </c>
      <c r="I20" s="21">
        <v>3</v>
      </c>
      <c r="J20" s="11">
        <f t="shared" si="1"/>
        <v>954</v>
      </c>
      <c r="K20" s="11">
        <f t="shared" si="2"/>
        <v>54</v>
      </c>
      <c r="L20" s="12">
        <f t="shared" si="3"/>
        <v>5.6599999999999998E-2</v>
      </c>
      <c r="M20" s="10">
        <f t="shared" si="4"/>
        <v>7632</v>
      </c>
      <c r="N20" s="35"/>
    </row>
    <row r="21" spans="1:14" x14ac:dyDescent="0.25">
      <c r="A21" s="20"/>
      <c r="B21" s="25" t="s">
        <v>24</v>
      </c>
      <c r="C21" s="24">
        <v>244.98</v>
      </c>
      <c r="D21" s="24">
        <v>259.68</v>
      </c>
      <c r="E21" s="24">
        <v>274.38</v>
      </c>
      <c r="F21" s="19">
        <f t="shared" si="0"/>
        <v>779.04</v>
      </c>
      <c r="G21" s="26"/>
      <c r="H21" s="21">
        <v>3</v>
      </c>
      <c r="I21" s="21">
        <v>3</v>
      </c>
      <c r="J21" s="11">
        <f t="shared" si="1"/>
        <v>259.68</v>
      </c>
      <c r="K21" s="11">
        <f t="shared" si="2"/>
        <v>14.7</v>
      </c>
      <c r="L21" s="12">
        <f t="shared" si="3"/>
        <v>5.6599999999999998E-2</v>
      </c>
      <c r="M21" s="10">
        <f t="shared" si="4"/>
        <v>779.04</v>
      </c>
      <c r="N21" s="35"/>
    </row>
    <row r="22" spans="1:14" ht="30" x14ac:dyDescent="0.25">
      <c r="A22" s="20"/>
      <c r="B22" s="25" t="s">
        <v>43</v>
      </c>
      <c r="C22" s="24">
        <v>1299.96</v>
      </c>
      <c r="D22" s="24">
        <v>1377.96</v>
      </c>
      <c r="E22" s="24">
        <v>1455.96</v>
      </c>
      <c r="F22" s="19">
        <f t="shared" si="0"/>
        <v>4133.88</v>
      </c>
      <c r="G22" s="26"/>
      <c r="H22" s="21">
        <v>1</v>
      </c>
      <c r="I22" s="21">
        <v>3</v>
      </c>
      <c r="J22" s="11">
        <f t="shared" si="1"/>
        <v>1377.96</v>
      </c>
      <c r="K22" s="11">
        <f t="shared" si="2"/>
        <v>78</v>
      </c>
      <c r="L22" s="12">
        <f t="shared" si="3"/>
        <v>5.6599999999999998E-2</v>
      </c>
      <c r="M22" s="10">
        <f t="shared" si="4"/>
        <v>1377.96</v>
      </c>
      <c r="N22" s="35"/>
    </row>
    <row r="23" spans="1:14" ht="30" x14ac:dyDescent="0.25">
      <c r="A23" s="20"/>
      <c r="B23" s="25" t="s">
        <v>42</v>
      </c>
      <c r="C23" s="24">
        <v>1299.96</v>
      </c>
      <c r="D23" s="24">
        <v>1377.96</v>
      </c>
      <c r="E23" s="24">
        <v>1455.96</v>
      </c>
      <c r="F23" s="19">
        <f t="shared" si="0"/>
        <v>4133.88</v>
      </c>
      <c r="G23" s="26"/>
      <c r="H23" s="21">
        <v>3</v>
      </c>
      <c r="I23" s="21">
        <v>3</v>
      </c>
      <c r="J23" s="11">
        <f t="shared" si="1"/>
        <v>1377.96</v>
      </c>
      <c r="K23" s="11">
        <f t="shared" si="2"/>
        <v>78</v>
      </c>
      <c r="L23" s="12">
        <f t="shared" si="3"/>
        <v>5.6599999999999998E-2</v>
      </c>
      <c r="M23" s="10">
        <f t="shared" si="4"/>
        <v>4133.88</v>
      </c>
      <c r="N23" s="35"/>
    </row>
    <row r="24" spans="1:14" ht="30" x14ac:dyDescent="0.25">
      <c r="A24" s="20"/>
      <c r="B24" s="25" t="s">
        <v>41</v>
      </c>
      <c r="C24" s="24">
        <v>1299.96</v>
      </c>
      <c r="D24" s="24">
        <v>1377.96</v>
      </c>
      <c r="E24" s="24">
        <v>1455.96</v>
      </c>
      <c r="F24" s="19">
        <f t="shared" si="0"/>
        <v>4133.88</v>
      </c>
      <c r="G24" s="26"/>
      <c r="H24" s="21">
        <v>1</v>
      </c>
      <c r="I24" s="21">
        <v>3</v>
      </c>
      <c r="J24" s="11">
        <f t="shared" si="1"/>
        <v>1377.96</v>
      </c>
      <c r="K24" s="11">
        <f t="shared" si="2"/>
        <v>78</v>
      </c>
      <c r="L24" s="12">
        <f t="shared" si="3"/>
        <v>5.6599999999999998E-2</v>
      </c>
      <c r="M24" s="10">
        <f t="shared" si="4"/>
        <v>1377.96</v>
      </c>
      <c r="N24" s="35"/>
    </row>
    <row r="25" spans="1:14" ht="30" x14ac:dyDescent="0.25">
      <c r="A25" s="20"/>
      <c r="B25" s="25" t="s">
        <v>22</v>
      </c>
      <c r="C25" s="24">
        <v>1299.96</v>
      </c>
      <c r="D25" s="24">
        <v>1377.96</v>
      </c>
      <c r="E25" s="24">
        <v>1455.96</v>
      </c>
      <c r="F25" s="19">
        <f t="shared" si="0"/>
        <v>4133.88</v>
      </c>
      <c r="G25" s="26"/>
      <c r="H25" s="21">
        <v>1</v>
      </c>
      <c r="I25" s="21">
        <v>3</v>
      </c>
      <c r="J25" s="11">
        <f t="shared" si="1"/>
        <v>1377.96</v>
      </c>
      <c r="K25" s="11">
        <f t="shared" si="2"/>
        <v>78</v>
      </c>
      <c r="L25" s="12">
        <f t="shared" si="3"/>
        <v>5.6599999999999998E-2</v>
      </c>
      <c r="M25" s="10">
        <f t="shared" si="4"/>
        <v>1377.96</v>
      </c>
      <c r="N25" s="35"/>
    </row>
    <row r="26" spans="1:14" ht="30" x14ac:dyDescent="0.25">
      <c r="A26" s="20"/>
      <c r="B26" s="25" t="s">
        <v>23</v>
      </c>
      <c r="C26" s="24">
        <v>1299.96</v>
      </c>
      <c r="D26" s="24">
        <v>1377.96</v>
      </c>
      <c r="E26" s="24">
        <v>1455.96</v>
      </c>
      <c r="F26" s="19">
        <f t="shared" si="0"/>
        <v>4133.88</v>
      </c>
      <c r="G26" s="26"/>
      <c r="H26" s="21">
        <v>1</v>
      </c>
      <c r="I26" s="21">
        <v>3</v>
      </c>
      <c r="J26" s="11">
        <f t="shared" si="1"/>
        <v>1377.96</v>
      </c>
      <c r="K26" s="11">
        <f t="shared" si="2"/>
        <v>78</v>
      </c>
      <c r="L26" s="12">
        <f t="shared" si="3"/>
        <v>5.6599999999999998E-2</v>
      </c>
      <c r="M26" s="10">
        <f t="shared" si="4"/>
        <v>1377.96</v>
      </c>
      <c r="N26" s="35"/>
    </row>
    <row r="27" spans="1:14" ht="30" x14ac:dyDescent="0.25">
      <c r="A27" s="20"/>
      <c r="B27" s="25" t="s">
        <v>44</v>
      </c>
      <c r="C27" s="24">
        <v>1350</v>
      </c>
      <c r="D27" s="24">
        <v>1431</v>
      </c>
      <c r="E27" s="24">
        <v>1512</v>
      </c>
      <c r="F27" s="31">
        <f t="shared" ref="F27" si="5">SUM(C27:E27)</f>
        <v>4293</v>
      </c>
      <c r="G27" s="26"/>
      <c r="H27" s="21">
        <v>4</v>
      </c>
      <c r="I27" s="21">
        <v>3</v>
      </c>
      <c r="J27" s="11">
        <f t="shared" ref="J27" si="6">ROUND(AVERAGE(C27:E27),2)</f>
        <v>1431</v>
      </c>
      <c r="K27" s="11">
        <f t="shared" ref="K27" si="7">STDEV(C27:E27)</f>
        <v>81</v>
      </c>
      <c r="L27" s="12">
        <f t="shared" ref="L27" si="8">K27/J27</f>
        <v>5.6599999999999998E-2</v>
      </c>
      <c r="M27" s="10">
        <f t="shared" si="4"/>
        <v>5724</v>
      </c>
      <c r="N27" s="35"/>
    </row>
    <row r="28" spans="1:14" ht="45" x14ac:dyDescent="0.25">
      <c r="A28" s="20"/>
      <c r="B28" s="25" t="s">
        <v>21</v>
      </c>
      <c r="C28" s="24">
        <v>300</v>
      </c>
      <c r="D28" s="24">
        <v>318</v>
      </c>
      <c r="E28" s="24">
        <v>336</v>
      </c>
      <c r="F28" s="19">
        <f t="shared" si="0"/>
        <v>954</v>
      </c>
      <c r="G28" s="26"/>
      <c r="H28" s="21">
        <v>5</v>
      </c>
      <c r="I28" s="21">
        <v>3</v>
      </c>
      <c r="J28" s="11">
        <f t="shared" si="1"/>
        <v>318</v>
      </c>
      <c r="K28" s="11">
        <f t="shared" si="2"/>
        <v>18</v>
      </c>
      <c r="L28" s="12">
        <f t="shared" si="3"/>
        <v>5.6599999999999998E-2</v>
      </c>
      <c r="M28" s="10">
        <f t="shared" si="4"/>
        <v>1590</v>
      </c>
      <c r="N28" s="35"/>
    </row>
    <row r="29" spans="1:14" ht="30" x14ac:dyDescent="0.25">
      <c r="A29" s="20"/>
      <c r="B29" s="25" t="s">
        <v>45</v>
      </c>
      <c r="C29" s="24">
        <v>49.98</v>
      </c>
      <c r="D29" s="24">
        <v>52.98</v>
      </c>
      <c r="E29" s="24">
        <v>55.98</v>
      </c>
      <c r="F29" s="19">
        <f t="shared" si="0"/>
        <v>158.94</v>
      </c>
      <c r="G29" s="26"/>
      <c r="H29" s="21">
        <v>5</v>
      </c>
      <c r="I29" s="21">
        <v>3</v>
      </c>
      <c r="J29" s="11">
        <f t="shared" si="1"/>
        <v>52.98</v>
      </c>
      <c r="K29" s="11">
        <f t="shared" si="2"/>
        <v>3</v>
      </c>
      <c r="L29" s="12">
        <f t="shared" si="3"/>
        <v>5.6599999999999998E-2</v>
      </c>
      <c r="M29" s="10">
        <f t="shared" si="4"/>
        <v>264.89999999999998</v>
      </c>
      <c r="N29" s="35"/>
    </row>
    <row r="30" spans="1:14" ht="45" x14ac:dyDescent="0.25">
      <c r="A30" s="20"/>
      <c r="B30" s="25" t="s">
        <v>71</v>
      </c>
      <c r="C30" s="24"/>
      <c r="D30" s="24"/>
      <c r="E30" s="24"/>
      <c r="F30" s="19">
        <f t="shared" si="0"/>
        <v>0</v>
      </c>
      <c r="G30" s="26">
        <v>157.97</v>
      </c>
      <c r="H30" s="21">
        <v>5</v>
      </c>
      <c r="I30" s="21"/>
      <c r="J30" s="11"/>
      <c r="K30" s="11"/>
      <c r="L30" s="12"/>
      <c r="M30" s="10"/>
      <c r="N30" s="36">
        <f t="shared" ref="N30:N34" si="9">G30*H30</f>
        <v>789.85</v>
      </c>
    </row>
    <row r="31" spans="1:14" ht="45" x14ac:dyDescent="0.25">
      <c r="A31" s="20"/>
      <c r="B31" s="25" t="s">
        <v>72</v>
      </c>
      <c r="C31" s="24"/>
      <c r="D31" s="24"/>
      <c r="E31" s="24"/>
      <c r="F31" s="19">
        <f t="shared" si="0"/>
        <v>0</v>
      </c>
      <c r="G31" s="26">
        <v>86.77</v>
      </c>
      <c r="H31" s="21">
        <v>24</v>
      </c>
      <c r="I31" s="21"/>
      <c r="J31" s="11"/>
      <c r="K31" s="11"/>
      <c r="L31" s="12"/>
      <c r="M31" s="10"/>
      <c r="N31" s="36">
        <f t="shared" si="9"/>
        <v>2082.48</v>
      </c>
    </row>
    <row r="32" spans="1:14" ht="45" x14ac:dyDescent="0.25">
      <c r="A32" s="20"/>
      <c r="B32" s="25" t="s">
        <v>73</v>
      </c>
      <c r="C32" s="24"/>
      <c r="D32" s="24"/>
      <c r="E32" s="24"/>
      <c r="F32" s="19">
        <f t="shared" si="0"/>
        <v>0</v>
      </c>
      <c r="G32" s="26">
        <v>73.53</v>
      </c>
      <c r="H32" s="21">
        <v>12</v>
      </c>
      <c r="I32" s="21"/>
      <c r="J32" s="11"/>
      <c r="K32" s="11"/>
      <c r="L32" s="12"/>
      <c r="M32" s="10"/>
      <c r="N32" s="36">
        <f t="shared" si="9"/>
        <v>882.36</v>
      </c>
    </row>
    <row r="33" spans="1:14" ht="45" x14ac:dyDescent="0.25">
      <c r="A33" s="20"/>
      <c r="B33" s="25" t="s">
        <v>74</v>
      </c>
      <c r="C33" s="24"/>
      <c r="D33" s="24"/>
      <c r="E33" s="24"/>
      <c r="F33" s="19">
        <f t="shared" si="0"/>
        <v>0</v>
      </c>
      <c r="G33" s="26">
        <v>73.53</v>
      </c>
      <c r="H33" s="21">
        <v>17</v>
      </c>
      <c r="I33" s="21"/>
      <c r="J33" s="11"/>
      <c r="K33" s="11"/>
      <c r="L33" s="12"/>
      <c r="M33" s="10"/>
      <c r="N33" s="38">
        <f t="shared" si="9"/>
        <v>1250.01</v>
      </c>
    </row>
    <row r="34" spans="1:14" ht="45" x14ac:dyDescent="0.25">
      <c r="A34" s="20"/>
      <c r="B34" s="25" t="s">
        <v>75</v>
      </c>
      <c r="C34" s="24"/>
      <c r="D34" s="24"/>
      <c r="E34" s="24"/>
      <c r="F34" s="31">
        <f t="shared" ref="F34" si="10">SUM(C34:E34)</f>
        <v>0</v>
      </c>
      <c r="G34" s="26">
        <v>74.88</v>
      </c>
      <c r="H34" s="21">
        <v>70</v>
      </c>
      <c r="I34" s="21"/>
      <c r="J34" s="11"/>
      <c r="K34" s="11"/>
      <c r="L34" s="12"/>
      <c r="M34" s="10"/>
      <c r="N34" s="38">
        <f t="shared" si="9"/>
        <v>5241.6000000000004</v>
      </c>
    </row>
    <row r="35" spans="1:14" ht="30" x14ac:dyDescent="0.25">
      <c r="A35" s="20"/>
      <c r="B35" s="25" t="s">
        <v>46</v>
      </c>
      <c r="C35" s="24">
        <v>84.96</v>
      </c>
      <c r="D35" s="24">
        <v>90.06</v>
      </c>
      <c r="E35" s="24">
        <v>95.16</v>
      </c>
      <c r="F35" s="19">
        <f t="shared" ref="F35:F59" si="11">SUM(C35:E35)</f>
        <v>270.18</v>
      </c>
      <c r="G35" s="26"/>
      <c r="H35" s="21">
        <v>35</v>
      </c>
      <c r="I35" s="21">
        <v>3</v>
      </c>
      <c r="J35" s="11">
        <f t="shared" si="1"/>
        <v>90.06</v>
      </c>
      <c r="K35" s="11">
        <f t="shared" ref="K35:K59" si="12">STDEV(C35:E35)</f>
        <v>5.0999999999999996</v>
      </c>
      <c r="L35" s="12">
        <f t="shared" ref="L35:L59" si="13">K35/J35</f>
        <v>5.6599999999999998E-2</v>
      </c>
      <c r="M35" s="10">
        <f t="shared" si="4"/>
        <v>3152.1</v>
      </c>
      <c r="N35" s="35"/>
    </row>
    <row r="36" spans="1:14" ht="30" x14ac:dyDescent="0.25">
      <c r="A36" s="20"/>
      <c r="B36" s="25" t="s">
        <v>47</v>
      </c>
      <c r="C36" s="24">
        <v>84.96</v>
      </c>
      <c r="D36" s="24">
        <v>90.06</v>
      </c>
      <c r="E36" s="24">
        <v>95.16</v>
      </c>
      <c r="F36" s="19">
        <f t="shared" si="11"/>
        <v>270.18</v>
      </c>
      <c r="G36" s="26"/>
      <c r="H36" s="21">
        <v>55</v>
      </c>
      <c r="I36" s="21">
        <v>3</v>
      </c>
      <c r="J36" s="11">
        <f t="shared" si="1"/>
        <v>90.06</v>
      </c>
      <c r="K36" s="11">
        <f t="shared" si="12"/>
        <v>5.0999999999999996</v>
      </c>
      <c r="L36" s="12">
        <f t="shared" si="13"/>
        <v>5.6599999999999998E-2</v>
      </c>
      <c r="M36" s="10">
        <f t="shared" si="4"/>
        <v>4953.3</v>
      </c>
      <c r="N36" s="35"/>
    </row>
    <row r="37" spans="1:14" ht="45" x14ac:dyDescent="0.25">
      <c r="A37" s="20"/>
      <c r="B37" s="25" t="s">
        <v>70</v>
      </c>
      <c r="C37" s="23"/>
      <c r="D37" s="24"/>
      <c r="E37" s="24"/>
      <c r="F37" s="19">
        <f t="shared" si="11"/>
        <v>0</v>
      </c>
      <c r="G37" s="26">
        <v>24.28</v>
      </c>
      <c r="H37" s="21">
        <v>90</v>
      </c>
      <c r="I37" s="21"/>
      <c r="J37" s="11"/>
      <c r="K37" s="11"/>
      <c r="L37" s="12"/>
      <c r="M37" s="10"/>
      <c r="N37" s="36">
        <f t="shared" ref="N37" si="14">G37*H37</f>
        <v>2185.1999999999998</v>
      </c>
    </row>
    <row r="38" spans="1:14" ht="30" x14ac:dyDescent="0.25">
      <c r="A38" s="20"/>
      <c r="B38" s="25" t="s">
        <v>48</v>
      </c>
      <c r="C38" s="23">
        <v>5349.96</v>
      </c>
      <c r="D38" s="24">
        <v>5670.96</v>
      </c>
      <c r="E38" s="24">
        <v>5991.96</v>
      </c>
      <c r="F38" s="19">
        <f t="shared" si="11"/>
        <v>17012.88</v>
      </c>
      <c r="G38" s="26"/>
      <c r="H38" s="21">
        <v>1</v>
      </c>
      <c r="I38" s="21">
        <v>3</v>
      </c>
      <c r="J38" s="11">
        <f t="shared" si="1"/>
        <v>5670.96</v>
      </c>
      <c r="K38" s="11">
        <f t="shared" si="12"/>
        <v>321</v>
      </c>
      <c r="L38" s="12">
        <f t="shared" si="13"/>
        <v>5.6599999999999998E-2</v>
      </c>
      <c r="M38" s="10">
        <f t="shared" si="4"/>
        <v>5670.96</v>
      </c>
      <c r="N38" s="36"/>
    </row>
    <row r="39" spans="1:14" ht="30" x14ac:dyDescent="0.25">
      <c r="A39" s="20"/>
      <c r="B39" s="25" t="s">
        <v>49</v>
      </c>
      <c r="C39" s="23">
        <v>5349.96</v>
      </c>
      <c r="D39" s="24">
        <v>5670.96</v>
      </c>
      <c r="E39" s="24">
        <v>5991.96</v>
      </c>
      <c r="F39" s="19">
        <f t="shared" si="11"/>
        <v>17012.88</v>
      </c>
      <c r="G39" s="26"/>
      <c r="H39" s="21">
        <v>1</v>
      </c>
      <c r="I39" s="21">
        <v>3</v>
      </c>
      <c r="J39" s="11">
        <f t="shared" si="1"/>
        <v>5670.96</v>
      </c>
      <c r="K39" s="11">
        <f t="shared" si="12"/>
        <v>321</v>
      </c>
      <c r="L39" s="12">
        <f t="shared" si="13"/>
        <v>5.6599999999999998E-2</v>
      </c>
      <c r="M39" s="10">
        <f t="shared" si="4"/>
        <v>5670.96</v>
      </c>
      <c r="N39" s="36"/>
    </row>
    <row r="40" spans="1:14" ht="30" x14ac:dyDescent="0.25">
      <c r="A40" s="20"/>
      <c r="B40" s="25" t="s">
        <v>50</v>
      </c>
      <c r="C40" s="23">
        <v>5349.96</v>
      </c>
      <c r="D40" s="24">
        <v>5670.96</v>
      </c>
      <c r="E40" s="24">
        <v>5991.96</v>
      </c>
      <c r="F40" s="19">
        <f t="shared" si="11"/>
        <v>17012.88</v>
      </c>
      <c r="G40" s="26"/>
      <c r="H40" s="21">
        <v>1</v>
      </c>
      <c r="I40" s="21">
        <v>3</v>
      </c>
      <c r="J40" s="11">
        <f t="shared" si="1"/>
        <v>5670.96</v>
      </c>
      <c r="K40" s="11">
        <f t="shared" si="12"/>
        <v>321</v>
      </c>
      <c r="L40" s="12">
        <f t="shared" si="13"/>
        <v>5.6599999999999998E-2</v>
      </c>
      <c r="M40" s="10">
        <f t="shared" si="4"/>
        <v>5670.96</v>
      </c>
      <c r="N40" s="36"/>
    </row>
    <row r="41" spans="1:14" ht="30" x14ac:dyDescent="0.25">
      <c r="A41" s="20"/>
      <c r="B41" s="25" t="s">
        <v>51</v>
      </c>
      <c r="C41" s="23">
        <v>5349.96</v>
      </c>
      <c r="D41" s="24">
        <v>5670.96</v>
      </c>
      <c r="E41" s="24">
        <v>5991.96</v>
      </c>
      <c r="F41" s="19">
        <f t="shared" si="11"/>
        <v>17012.88</v>
      </c>
      <c r="G41" s="26"/>
      <c r="H41" s="21">
        <v>1</v>
      </c>
      <c r="I41" s="21">
        <v>3</v>
      </c>
      <c r="J41" s="11">
        <f t="shared" si="1"/>
        <v>5670.96</v>
      </c>
      <c r="K41" s="11">
        <f t="shared" si="12"/>
        <v>321</v>
      </c>
      <c r="L41" s="12">
        <f t="shared" si="13"/>
        <v>5.6599999999999998E-2</v>
      </c>
      <c r="M41" s="10">
        <f t="shared" si="4"/>
        <v>5670.96</v>
      </c>
      <c r="N41" s="35"/>
    </row>
    <row r="42" spans="1:14" ht="45" x14ac:dyDescent="0.25">
      <c r="A42" s="20"/>
      <c r="B42" s="25" t="s">
        <v>52</v>
      </c>
      <c r="C42" s="23">
        <v>3885</v>
      </c>
      <c r="D42" s="24">
        <v>4118.1000000000004</v>
      </c>
      <c r="E42" s="24">
        <v>4351.2</v>
      </c>
      <c r="F42" s="19">
        <f t="shared" si="11"/>
        <v>12354.3</v>
      </c>
      <c r="G42" s="26"/>
      <c r="H42" s="21">
        <v>1</v>
      </c>
      <c r="I42" s="21">
        <v>3</v>
      </c>
      <c r="J42" s="11">
        <f t="shared" si="1"/>
        <v>4118.1000000000004</v>
      </c>
      <c r="K42" s="11">
        <f t="shared" si="12"/>
        <v>233.1</v>
      </c>
      <c r="L42" s="12">
        <f t="shared" si="13"/>
        <v>5.6599999999999998E-2</v>
      </c>
      <c r="M42" s="10">
        <f t="shared" si="4"/>
        <v>4118.1000000000004</v>
      </c>
      <c r="N42" s="35"/>
    </row>
    <row r="43" spans="1:14" ht="30" x14ac:dyDescent="0.25">
      <c r="A43" s="20"/>
      <c r="B43" s="25" t="s">
        <v>53</v>
      </c>
      <c r="C43" s="24">
        <v>1020</v>
      </c>
      <c r="D43" s="24">
        <v>1081.2</v>
      </c>
      <c r="E43" s="24">
        <v>1142.4000000000001</v>
      </c>
      <c r="F43" s="19">
        <f t="shared" si="11"/>
        <v>3243.6</v>
      </c>
      <c r="G43" s="26"/>
      <c r="H43" s="21">
        <v>1</v>
      </c>
      <c r="I43" s="21">
        <v>3</v>
      </c>
      <c r="J43" s="11">
        <f t="shared" si="1"/>
        <v>1081.2</v>
      </c>
      <c r="K43" s="11">
        <f t="shared" si="12"/>
        <v>61.2</v>
      </c>
      <c r="L43" s="12">
        <f t="shared" si="13"/>
        <v>5.6599999999999998E-2</v>
      </c>
      <c r="M43" s="10">
        <f t="shared" si="4"/>
        <v>1081.2</v>
      </c>
      <c r="N43" s="35"/>
    </row>
    <row r="44" spans="1:14" ht="30" x14ac:dyDescent="0.25">
      <c r="A44" s="20"/>
      <c r="B44" s="25" t="s">
        <v>54</v>
      </c>
      <c r="C44" s="23">
        <v>1020</v>
      </c>
      <c r="D44" s="24">
        <v>1081.2</v>
      </c>
      <c r="E44" s="24">
        <v>1142.4000000000001</v>
      </c>
      <c r="F44" s="19">
        <f t="shared" si="11"/>
        <v>3243.6</v>
      </c>
      <c r="G44" s="26"/>
      <c r="H44" s="21">
        <v>2</v>
      </c>
      <c r="I44" s="21">
        <v>3</v>
      </c>
      <c r="J44" s="11">
        <f t="shared" si="1"/>
        <v>1081.2</v>
      </c>
      <c r="K44" s="11">
        <f t="shared" si="12"/>
        <v>61.2</v>
      </c>
      <c r="L44" s="12">
        <f t="shared" si="13"/>
        <v>5.6599999999999998E-2</v>
      </c>
      <c r="M44" s="10">
        <f t="shared" si="4"/>
        <v>2162.4</v>
      </c>
      <c r="N44" s="35"/>
    </row>
    <row r="45" spans="1:14" ht="30" x14ac:dyDescent="0.25">
      <c r="A45" s="30"/>
      <c r="B45" s="25" t="s">
        <v>55</v>
      </c>
      <c r="C45" s="23">
        <v>5349.96</v>
      </c>
      <c r="D45" s="24">
        <v>5670.99</v>
      </c>
      <c r="E45" s="24">
        <v>5991.96</v>
      </c>
      <c r="F45" s="19">
        <f t="shared" si="11"/>
        <v>17012.91</v>
      </c>
      <c r="G45" s="26"/>
      <c r="H45" s="21">
        <v>1</v>
      </c>
      <c r="I45" s="21">
        <v>3</v>
      </c>
      <c r="J45" s="11">
        <f t="shared" si="1"/>
        <v>5670.97</v>
      </c>
      <c r="K45" s="11">
        <f t="shared" si="12"/>
        <v>321</v>
      </c>
      <c r="L45" s="12">
        <f t="shared" si="13"/>
        <v>5.6599999999999998E-2</v>
      </c>
      <c r="M45" s="10">
        <f t="shared" si="4"/>
        <v>5670.97</v>
      </c>
      <c r="N45" s="35"/>
    </row>
    <row r="46" spans="1:14" ht="30" x14ac:dyDescent="0.25">
      <c r="A46" s="30"/>
      <c r="B46" s="25" t="s">
        <v>56</v>
      </c>
      <c r="C46" s="23">
        <v>5349.96</v>
      </c>
      <c r="D46" s="24">
        <v>5670.96</v>
      </c>
      <c r="E46" s="24">
        <v>5991.96</v>
      </c>
      <c r="F46" s="19">
        <f t="shared" si="11"/>
        <v>17012.88</v>
      </c>
      <c r="G46" s="26"/>
      <c r="H46" s="21">
        <v>2</v>
      </c>
      <c r="I46" s="21">
        <v>3</v>
      </c>
      <c r="J46" s="11">
        <f t="shared" si="1"/>
        <v>5670.96</v>
      </c>
      <c r="K46" s="11">
        <f t="shared" si="12"/>
        <v>321</v>
      </c>
      <c r="L46" s="12">
        <f t="shared" si="13"/>
        <v>5.6599999999999998E-2</v>
      </c>
      <c r="M46" s="10">
        <f t="shared" si="4"/>
        <v>11341.92</v>
      </c>
      <c r="N46" s="35"/>
    </row>
    <row r="47" spans="1:14" ht="30" x14ac:dyDescent="0.25">
      <c r="A47" s="30"/>
      <c r="B47" s="25" t="s">
        <v>57</v>
      </c>
      <c r="C47" s="24">
        <v>5349.96</v>
      </c>
      <c r="D47" s="24">
        <v>5670.96</v>
      </c>
      <c r="E47" s="24">
        <v>5991.96</v>
      </c>
      <c r="F47" s="19">
        <f t="shared" si="11"/>
        <v>17012.88</v>
      </c>
      <c r="G47" s="26"/>
      <c r="H47" s="21">
        <v>1</v>
      </c>
      <c r="I47" s="21">
        <v>3</v>
      </c>
      <c r="J47" s="11">
        <f t="shared" si="1"/>
        <v>5670.96</v>
      </c>
      <c r="K47" s="11">
        <f t="shared" si="12"/>
        <v>321</v>
      </c>
      <c r="L47" s="12">
        <f t="shared" si="13"/>
        <v>5.6599999999999998E-2</v>
      </c>
      <c r="M47" s="10">
        <f t="shared" si="4"/>
        <v>5670.96</v>
      </c>
      <c r="N47" s="35"/>
    </row>
    <row r="48" spans="1:14" ht="30" x14ac:dyDescent="0.25">
      <c r="A48" s="27"/>
      <c r="B48" s="25" t="s">
        <v>58</v>
      </c>
      <c r="C48" s="23">
        <v>1099.98</v>
      </c>
      <c r="D48" s="24">
        <v>1165.98</v>
      </c>
      <c r="E48" s="24">
        <v>1231.98</v>
      </c>
      <c r="F48" s="31">
        <f t="shared" ref="F48" si="15">SUM(C48:E48)</f>
        <v>3497.94</v>
      </c>
      <c r="G48" s="26"/>
      <c r="H48" s="21">
        <v>2</v>
      </c>
      <c r="I48" s="21">
        <v>3</v>
      </c>
      <c r="J48" s="11">
        <f>ROUND(AVERAGE(C50:E50),2)</f>
        <v>1165.98</v>
      </c>
      <c r="K48" s="11">
        <f>STDEV(C50:E50)</f>
        <v>66</v>
      </c>
      <c r="L48" s="12">
        <f t="shared" si="13"/>
        <v>5.6599999999999998E-2</v>
      </c>
      <c r="M48" s="10">
        <f t="shared" si="4"/>
        <v>2331.96</v>
      </c>
      <c r="N48" s="35"/>
    </row>
    <row r="49" spans="1:14" ht="30" x14ac:dyDescent="0.25">
      <c r="A49" s="30"/>
      <c r="B49" s="25" t="s">
        <v>59</v>
      </c>
      <c r="C49" s="24">
        <v>1099.98</v>
      </c>
      <c r="D49" s="24">
        <v>1165.98</v>
      </c>
      <c r="E49" s="24">
        <v>1231.98</v>
      </c>
      <c r="F49" s="31">
        <f t="shared" ref="F49" si="16">SUM(C49:E49)</f>
        <v>3497.94</v>
      </c>
      <c r="G49" s="26"/>
      <c r="H49" s="21">
        <v>2</v>
      </c>
      <c r="I49" s="21">
        <v>3</v>
      </c>
      <c r="J49" s="11">
        <f t="shared" si="1"/>
        <v>1165.98</v>
      </c>
      <c r="K49" s="11">
        <f t="shared" si="12"/>
        <v>66</v>
      </c>
      <c r="L49" s="12">
        <f t="shared" si="13"/>
        <v>5.6599999999999998E-2</v>
      </c>
      <c r="M49" s="10">
        <f t="shared" si="4"/>
        <v>2331.96</v>
      </c>
      <c r="N49" s="35"/>
    </row>
    <row r="50" spans="1:14" ht="30" x14ac:dyDescent="0.25">
      <c r="A50" s="30"/>
      <c r="B50" s="25" t="s">
        <v>60</v>
      </c>
      <c r="C50" s="23">
        <v>1099.98</v>
      </c>
      <c r="D50" s="24">
        <v>1165.98</v>
      </c>
      <c r="E50" s="24">
        <v>1231.98</v>
      </c>
      <c r="F50" s="19">
        <f>SUM(C50:E50)</f>
        <v>3497.94</v>
      </c>
      <c r="G50" s="26"/>
      <c r="H50" s="21">
        <v>3</v>
      </c>
      <c r="I50" s="21">
        <v>3</v>
      </c>
      <c r="J50" s="11">
        <f t="shared" ref="J50" si="17">ROUND(AVERAGE(C50:E50),2)</f>
        <v>1165.98</v>
      </c>
      <c r="K50" s="11">
        <f t="shared" ref="K50" si="18">STDEV(C50:E50)</f>
        <v>66</v>
      </c>
      <c r="L50" s="12">
        <f t="shared" ref="L50" si="19">K50/J50</f>
        <v>5.6599999999999998E-2</v>
      </c>
      <c r="M50" s="10">
        <f t="shared" si="4"/>
        <v>3497.94</v>
      </c>
      <c r="N50" s="35"/>
    </row>
    <row r="51" spans="1:14" ht="30" x14ac:dyDescent="0.25">
      <c r="A51" s="20"/>
      <c r="B51" s="25" t="s">
        <v>61</v>
      </c>
      <c r="C51" s="23">
        <v>1099.98</v>
      </c>
      <c r="D51" s="24">
        <v>1165.98</v>
      </c>
      <c r="E51" s="24">
        <v>1231.98</v>
      </c>
      <c r="F51" s="19">
        <f t="shared" si="11"/>
        <v>3497.94</v>
      </c>
      <c r="G51" s="26"/>
      <c r="H51" s="21">
        <v>2</v>
      </c>
      <c r="I51" s="21">
        <v>3</v>
      </c>
      <c r="J51" s="11">
        <f t="shared" si="1"/>
        <v>1165.98</v>
      </c>
      <c r="K51" s="11">
        <f t="shared" si="12"/>
        <v>66</v>
      </c>
      <c r="L51" s="12">
        <f t="shared" si="13"/>
        <v>5.6599999999999998E-2</v>
      </c>
      <c r="M51" s="10">
        <f t="shared" si="4"/>
        <v>2331.96</v>
      </c>
      <c r="N51" s="35"/>
    </row>
    <row r="52" spans="1:14" ht="30" x14ac:dyDescent="0.25">
      <c r="A52" s="20"/>
      <c r="B52" s="25" t="s">
        <v>62</v>
      </c>
      <c r="C52" s="24">
        <v>1099.98</v>
      </c>
      <c r="D52" s="24">
        <v>1165.98</v>
      </c>
      <c r="E52" s="24">
        <v>1231.98</v>
      </c>
      <c r="F52" s="19">
        <f t="shared" si="11"/>
        <v>3497.94</v>
      </c>
      <c r="G52" s="26"/>
      <c r="H52" s="21">
        <v>2</v>
      </c>
      <c r="I52" s="21">
        <v>3</v>
      </c>
      <c r="J52" s="11">
        <f t="shared" si="1"/>
        <v>1165.98</v>
      </c>
      <c r="K52" s="11">
        <f t="shared" si="12"/>
        <v>66</v>
      </c>
      <c r="L52" s="12">
        <f t="shared" si="13"/>
        <v>5.6599999999999998E-2</v>
      </c>
      <c r="M52" s="10">
        <f t="shared" si="4"/>
        <v>2331.96</v>
      </c>
      <c r="N52" s="35"/>
    </row>
    <row r="53" spans="1:14" ht="45" x14ac:dyDescent="0.25">
      <c r="A53" s="20"/>
      <c r="B53" s="25" t="s">
        <v>63</v>
      </c>
      <c r="C53" s="23">
        <v>1909.98</v>
      </c>
      <c r="D53" s="24">
        <v>2024.58</v>
      </c>
      <c r="E53" s="24">
        <v>2139.1799999999998</v>
      </c>
      <c r="F53" s="19">
        <f t="shared" si="11"/>
        <v>6073.74</v>
      </c>
      <c r="G53" s="26"/>
      <c r="H53" s="21">
        <v>2</v>
      </c>
      <c r="I53" s="21">
        <v>3</v>
      </c>
      <c r="J53" s="11">
        <f t="shared" si="1"/>
        <v>2024.58</v>
      </c>
      <c r="K53" s="11">
        <f t="shared" si="12"/>
        <v>114.6</v>
      </c>
      <c r="L53" s="12">
        <f t="shared" si="13"/>
        <v>5.6599999999999998E-2</v>
      </c>
      <c r="M53" s="10">
        <f t="shared" si="4"/>
        <v>4049.16</v>
      </c>
      <c r="N53" s="35"/>
    </row>
    <row r="54" spans="1:14" ht="45" x14ac:dyDescent="0.25">
      <c r="A54" s="20"/>
      <c r="B54" s="25" t="s">
        <v>64</v>
      </c>
      <c r="C54" s="23">
        <v>1909.98</v>
      </c>
      <c r="D54" s="24">
        <v>2024.58</v>
      </c>
      <c r="E54" s="24">
        <v>2139.1799999999998</v>
      </c>
      <c r="F54" s="19">
        <f t="shared" si="11"/>
        <v>6073.74</v>
      </c>
      <c r="G54" s="26"/>
      <c r="H54" s="21">
        <v>2</v>
      </c>
      <c r="I54" s="21">
        <v>3</v>
      </c>
      <c r="J54" s="11">
        <f t="shared" si="1"/>
        <v>2024.58</v>
      </c>
      <c r="K54" s="11">
        <f t="shared" si="12"/>
        <v>114.6</v>
      </c>
      <c r="L54" s="12">
        <f t="shared" si="13"/>
        <v>5.6599999999999998E-2</v>
      </c>
      <c r="M54" s="10">
        <f t="shared" si="4"/>
        <v>4049.16</v>
      </c>
      <c r="N54" s="35"/>
    </row>
    <row r="55" spans="1:14" ht="45" x14ac:dyDescent="0.25">
      <c r="A55" s="20"/>
      <c r="B55" s="25" t="s">
        <v>65</v>
      </c>
      <c r="C55" s="23">
        <v>1909.98</v>
      </c>
      <c r="D55" s="24">
        <v>2024.58</v>
      </c>
      <c r="E55" s="24">
        <v>2139.1799999999998</v>
      </c>
      <c r="F55" s="19">
        <f t="shared" si="11"/>
        <v>6073.74</v>
      </c>
      <c r="G55" s="26"/>
      <c r="H55" s="21">
        <v>2</v>
      </c>
      <c r="I55" s="21">
        <v>3</v>
      </c>
      <c r="J55" s="11">
        <f t="shared" si="1"/>
        <v>2024.58</v>
      </c>
      <c r="K55" s="11">
        <f t="shared" si="12"/>
        <v>114.6</v>
      </c>
      <c r="L55" s="12">
        <f t="shared" si="13"/>
        <v>5.6599999999999998E-2</v>
      </c>
      <c r="M55" s="10">
        <f t="shared" si="4"/>
        <v>4049.16</v>
      </c>
      <c r="N55" s="35"/>
    </row>
    <row r="56" spans="1:14" ht="45" x14ac:dyDescent="0.25">
      <c r="A56" s="20"/>
      <c r="B56" s="25" t="s">
        <v>66</v>
      </c>
      <c r="C56" s="23">
        <v>1909.98</v>
      </c>
      <c r="D56" s="24">
        <v>2024.58</v>
      </c>
      <c r="E56" s="24">
        <v>2139.1799999999998</v>
      </c>
      <c r="F56" s="19">
        <f t="shared" si="11"/>
        <v>6073.74</v>
      </c>
      <c r="G56" s="26"/>
      <c r="H56" s="21">
        <v>2</v>
      </c>
      <c r="I56" s="21">
        <v>3</v>
      </c>
      <c r="J56" s="11">
        <f t="shared" si="1"/>
        <v>2024.58</v>
      </c>
      <c r="K56" s="11">
        <f t="shared" si="12"/>
        <v>114.6</v>
      </c>
      <c r="L56" s="12">
        <f t="shared" si="13"/>
        <v>5.6599999999999998E-2</v>
      </c>
      <c r="M56" s="10">
        <f t="shared" si="4"/>
        <v>4049.16</v>
      </c>
      <c r="N56" s="35"/>
    </row>
    <row r="57" spans="1:14" ht="45" x14ac:dyDescent="0.25">
      <c r="A57" s="20"/>
      <c r="B57" s="25" t="s">
        <v>67</v>
      </c>
      <c r="C57" s="23">
        <v>1909.98</v>
      </c>
      <c r="D57" s="24">
        <v>2024.58</v>
      </c>
      <c r="E57" s="24">
        <v>2139.1799999999998</v>
      </c>
      <c r="F57" s="19">
        <f t="shared" si="11"/>
        <v>6073.74</v>
      </c>
      <c r="G57" s="26"/>
      <c r="H57" s="21">
        <v>3</v>
      </c>
      <c r="I57" s="21">
        <v>3</v>
      </c>
      <c r="J57" s="11">
        <f t="shared" si="1"/>
        <v>2024.58</v>
      </c>
      <c r="K57" s="11">
        <f t="shared" si="12"/>
        <v>114.6</v>
      </c>
      <c r="L57" s="12">
        <f t="shared" si="13"/>
        <v>5.6599999999999998E-2</v>
      </c>
      <c r="M57" s="10">
        <f t="shared" si="4"/>
        <v>6073.74</v>
      </c>
      <c r="N57" s="35"/>
    </row>
    <row r="58" spans="1:14" ht="30" x14ac:dyDescent="0.25">
      <c r="A58" s="20"/>
      <c r="B58" s="25" t="s">
        <v>68</v>
      </c>
      <c r="C58" s="23">
        <v>2199.96</v>
      </c>
      <c r="D58" s="24">
        <v>2331.96</v>
      </c>
      <c r="E58" s="24">
        <v>2463.96</v>
      </c>
      <c r="F58" s="19">
        <f t="shared" si="11"/>
        <v>6995.88</v>
      </c>
      <c r="G58" s="26"/>
      <c r="H58" s="21">
        <v>1</v>
      </c>
      <c r="I58" s="21">
        <v>3</v>
      </c>
      <c r="J58" s="11">
        <f t="shared" si="1"/>
        <v>2331.96</v>
      </c>
      <c r="K58" s="11">
        <f t="shared" si="12"/>
        <v>132</v>
      </c>
      <c r="L58" s="12">
        <f t="shared" si="13"/>
        <v>5.6599999999999998E-2</v>
      </c>
      <c r="M58" s="10">
        <f t="shared" si="4"/>
        <v>2331.96</v>
      </c>
      <c r="N58" s="35"/>
    </row>
    <row r="59" spans="1:14" ht="30" x14ac:dyDescent="0.25">
      <c r="A59" s="20"/>
      <c r="B59" s="25" t="s">
        <v>69</v>
      </c>
      <c r="C59" s="23">
        <v>2199.96</v>
      </c>
      <c r="D59" s="24">
        <v>2331.96</v>
      </c>
      <c r="E59" s="24">
        <v>2463.96</v>
      </c>
      <c r="F59" s="19">
        <f t="shared" si="11"/>
        <v>6995.88</v>
      </c>
      <c r="G59" s="26"/>
      <c r="H59" s="21">
        <v>1</v>
      </c>
      <c r="I59" s="21">
        <v>3</v>
      </c>
      <c r="J59" s="11">
        <f t="shared" si="1"/>
        <v>2331.96</v>
      </c>
      <c r="K59" s="11">
        <f t="shared" si="12"/>
        <v>132</v>
      </c>
      <c r="L59" s="12">
        <f t="shared" si="13"/>
        <v>5.6599999999999998E-2</v>
      </c>
      <c r="M59" s="10">
        <f t="shared" si="4"/>
        <v>2331.96</v>
      </c>
      <c r="N59" s="35"/>
    </row>
    <row r="60" spans="1:14" ht="28.5" customHeight="1" x14ac:dyDescent="0.25">
      <c r="A60" s="40" t="s">
        <v>6</v>
      </c>
      <c r="B60" s="41"/>
      <c r="C60" s="41"/>
      <c r="D60" s="41"/>
      <c r="E60" s="41"/>
      <c r="F60" s="41"/>
      <c r="G60" s="41"/>
      <c r="H60" s="41"/>
      <c r="I60" s="41"/>
      <c r="J60" s="41"/>
      <c r="K60" s="17"/>
      <c r="L60" s="2"/>
      <c r="M60" s="44">
        <f>SUM(M12:N59)</f>
        <v>193231.28</v>
      </c>
      <c r="N60" s="44"/>
    </row>
    <row r="61" spans="1:14" ht="23.25" customHeight="1" x14ac:dyDescent="0.25"/>
    <row r="62" spans="1:14" ht="15" customHeight="1" x14ac:dyDescent="0.25">
      <c r="A62" s="3" t="s">
        <v>11</v>
      </c>
    </row>
    <row r="63" spans="1:14" ht="18.75" customHeight="1" x14ac:dyDescent="0.25">
      <c r="A63" s="3" t="s">
        <v>20</v>
      </c>
      <c r="C63" s="18">
        <v>45449</v>
      </c>
      <c r="D63" s="15"/>
      <c r="E63" s="15"/>
    </row>
    <row r="64" spans="1:14" x14ac:dyDescent="0.25">
      <c r="A64" s="3" t="s">
        <v>76</v>
      </c>
      <c r="D64" s="3" t="s">
        <v>77</v>
      </c>
    </row>
    <row r="65" spans="1:1" x14ac:dyDescent="0.25">
      <c r="A65" s="3" t="s">
        <v>12</v>
      </c>
    </row>
  </sheetData>
  <mergeCells count="15">
    <mergeCell ref="A5:N5"/>
    <mergeCell ref="A60:J60"/>
    <mergeCell ref="A1:M1"/>
    <mergeCell ref="A2:M2"/>
    <mergeCell ref="A4:M4"/>
    <mergeCell ref="A6:M6"/>
    <mergeCell ref="M60:N60"/>
    <mergeCell ref="A8:N8"/>
    <mergeCell ref="A9:A10"/>
    <mergeCell ref="B9:B10"/>
    <mergeCell ref="C9:F9"/>
    <mergeCell ref="H9:H10"/>
    <mergeCell ref="I9:I10"/>
    <mergeCell ref="J9:L9"/>
    <mergeCell ref="A7:N7"/>
  </mergeCells>
  <printOptions horizontalCentered="1" verticalCentered="1"/>
  <pageMargins left="0.39370078740157483" right="0.39370078740157483" top="0.39370078740157483" bottom="0.19685039370078741" header="0" footer="0"/>
  <pageSetup paperSize="9" scale="72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4:D38"/>
  <sheetViews>
    <sheetView topLeftCell="A46" workbookViewId="0">
      <selection activeCell="J24" sqref="J24"/>
    </sheetView>
  </sheetViews>
  <sheetFormatPr defaultRowHeight="15" x14ac:dyDescent="0.25"/>
  <sheetData>
    <row r="4" spans="4:4" x14ac:dyDescent="0.25">
      <c r="D4" s="32"/>
    </row>
    <row r="5" spans="4:4" x14ac:dyDescent="0.25">
      <c r="D5" s="32"/>
    </row>
    <row r="6" spans="4:4" x14ac:dyDescent="0.25">
      <c r="D6" s="32"/>
    </row>
    <row r="7" spans="4:4" x14ac:dyDescent="0.25">
      <c r="D7" s="32"/>
    </row>
    <row r="8" spans="4:4" x14ac:dyDescent="0.25">
      <c r="D8" s="33"/>
    </row>
    <row r="9" spans="4:4" x14ac:dyDescent="0.25">
      <c r="D9" s="33"/>
    </row>
    <row r="10" spans="4:4" x14ac:dyDescent="0.25">
      <c r="D10" s="33"/>
    </row>
    <row r="11" spans="4:4" x14ac:dyDescent="0.25">
      <c r="D11" s="33"/>
    </row>
    <row r="12" spans="4:4" x14ac:dyDescent="0.25">
      <c r="D12" s="33"/>
    </row>
    <row r="13" spans="4:4" x14ac:dyDescent="0.25">
      <c r="D13" s="33"/>
    </row>
    <row r="14" spans="4:4" x14ac:dyDescent="0.25">
      <c r="D14" s="33"/>
    </row>
    <row r="15" spans="4:4" x14ac:dyDescent="0.25">
      <c r="D15" s="33"/>
    </row>
    <row r="16" spans="4:4" x14ac:dyDescent="0.25">
      <c r="D16" s="33"/>
    </row>
    <row r="17" spans="4:4" x14ac:dyDescent="0.25">
      <c r="D17" s="33"/>
    </row>
    <row r="18" spans="4:4" x14ac:dyDescent="0.25">
      <c r="D18" s="33"/>
    </row>
    <row r="19" spans="4:4" x14ac:dyDescent="0.25">
      <c r="D19" s="33"/>
    </row>
    <row r="20" spans="4:4" x14ac:dyDescent="0.25">
      <c r="D20" s="33"/>
    </row>
    <row r="21" spans="4:4" x14ac:dyDescent="0.25">
      <c r="D21" s="34"/>
    </row>
    <row r="22" spans="4:4" x14ac:dyDescent="0.25">
      <c r="D22" s="34"/>
    </row>
    <row r="23" spans="4:4" x14ac:dyDescent="0.25">
      <c r="D23" s="34"/>
    </row>
    <row r="24" spans="4:4" x14ac:dyDescent="0.25">
      <c r="D24" s="34"/>
    </row>
    <row r="25" spans="4:4" x14ac:dyDescent="0.25">
      <c r="D25" s="33"/>
    </row>
    <row r="26" spans="4:4" x14ac:dyDescent="0.25">
      <c r="D26" s="34"/>
    </row>
    <row r="27" spans="4:4" x14ac:dyDescent="0.25">
      <c r="D27" s="34"/>
    </row>
    <row r="28" spans="4:4" x14ac:dyDescent="0.25">
      <c r="D28" s="34"/>
    </row>
    <row r="29" spans="4:4" x14ac:dyDescent="0.25">
      <c r="D29" s="34"/>
    </row>
    <row r="30" spans="4:4" x14ac:dyDescent="0.25">
      <c r="D30" s="34"/>
    </row>
    <row r="31" spans="4:4" x14ac:dyDescent="0.25">
      <c r="D31" s="33"/>
    </row>
    <row r="32" spans="4:4" x14ac:dyDescent="0.25">
      <c r="D32" s="33"/>
    </row>
    <row r="33" spans="4:4" x14ac:dyDescent="0.25">
      <c r="D33" s="33"/>
    </row>
    <row r="34" spans="4:4" x14ac:dyDescent="0.25">
      <c r="D34" s="33"/>
    </row>
    <row r="35" spans="4:4" x14ac:dyDescent="0.25">
      <c r="D35" s="33"/>
    </row>
    <row r="36" spans="4:4" x14ac:dyDescent="0.25">
      <c r="D36" s="33"/>
    </row>
    <row r="37" spans="4:4" x14ac:dyDescent="0.25">
      <c r="D37" s="32"/>
    </row>
    <row r="38" spans="4:4" x14ac:dyDescent="0.25">
      <c r="D38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Irina</cp:lastModifiedBy>
  <cp:lastPrinted>2024-06-24T13:45:14Z</cp:lastPrinted>
  <dcterms:created xsi:type="dcterms:W3CDTF">2011-08-15T06:57:36Z</dcterms:created>
  <dcterms:modified xsi:type="dcterms:W3CDTF">2024-06-24T13:45:17Z</dcterms:modified>
</cp:coreProperties>
</file>