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457792F0-F5F4-4419-992A-684F77A6E69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  <c r="G9" i="1" l="1"/>
  <c r="K9" i="1" l="1"/>
  <c r="J9" i="1"/>
  <c r="L9" i="1" l="1"/>
  <c r="M10" i="1"/>
</calcChain>
</file>

<file path=xl/sharedStrings.xml><?xml version="1.0" encoding="utf-8"?>
<sst xmlns="http://schemas.openxmlformats.org/spreadsheetml/2006/main" count="26" uniqueCount="26">
  <si>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</si>
  <si>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</si>
  <si>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</si>
  <si>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</si>
  <si>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</si>
  <si>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</si>
  <si>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</si>
  <si>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</si>
  <si>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</si>
  <si>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>кол-во товаров, ед.</t>
  </si>
  <si>
    <t>7=4+5+6</t>
  </si>
  <si>
    <t>9 = кол-во ответов ИЦИ</t>
  </si>
  <si>
    <t>10=          /9</t>
  </si>
  <si>
    <t>13=7*8.3/9</t>
  </si>
  <si>
    <t xml:space="preserve">Начальная (максимальная) цена контракта </t>
  </si>
  <si>
    <t xml:space="preserve"> Ед.измерения/формат</t>
  </si>
  <si>
    <t>8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</si>
  <si>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</si>
  <si>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</si>
  <si>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</si>
  <si>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</si>
  <si>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усл. Ед</t>
  </si>
  <si>
    <t>Заказчиком был применен метод сопоставимых рыночных цен (анализа рынка) путем просмотра стоимости аналогичных исполненных контрактов, которые размещены в реестре контрактов в ЕИС</t>
  </si>
  <si>
    <t>Предмет контракта: Оказание услуги по изданию (печати) исторической книги, посвященной истории Внутригородского муниципального образования города федерального значения Санкт-Петербурга муниципальный округ Введенский в 2024 году</t>
  </si>
  <si>
    <t>Оказание услуги по изданию (печати) исторической книги, посвященной истории Внутригородского муниципального образования города федерального значения Санкт-Петербурга муниципальный округ Введенский в 2024 году</t>
  </si>
  <si>
    <t>Начальная (максимальная) цена контракта 743 971,52 рублей *10 % = 818 368,7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</si>
</sst>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22222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4" borderId="0">
      <alignment horizontal="right" vertical="center"/>
    </xf>
    <xf numFmtId="0" fontId="14" fillId="4" borderId="0">
      <alignment horizontal="left" vertical="center"/>
    </xf>
  </cellStyleXfs>
  <cellXfs count="54">
    <xf numFmtId="0" fontId="0" fillId="0" borderId="0" xfId="0"/>
    <xf numFmtId="4" fontId="0" fillId="0" borderId="0" xfId="0" applyNumberFormat="1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4" fontId="3" fillId="2" borderId="7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0" fillId="0" borderId="6" xfId="0" applyBorder="1"/>
    <xf numFmtId="4" fontId="7" fillId="0" borderId="0" xfId="0" applyNumberFormat="1" applyFont="1"/>
    <xf numFmtId="4" fontId="8" fillId="0" borderId="1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" fontId="0" fillId="0" borderId="1" xfId="0" applyNumberFormat="1" applyBorder="1"/>
    <xf numFmtId="4" fontId="8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5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</cellXfs>
  <cellStyles count="3">
    <cellStyle name="S20" xfId="1" xr:uid="{00000000-0005-0000-0000-000000000000}"/>
    <cellStyle name="S23" xfId="2" xr:uid="{00000000-0005-0000-0000-000001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352425</xdr:rowOff>
    </xdr:from>
    <xdr:to>
      <xdr:col>6</xdr:col>
      <xdr:colOff>561975</xdr:colOff>
      <xdr:row>6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609600</xdr:colOff>
      <xdr:row>6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609600</xdr:colOff>
      <xdr:row>6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219075</xdr:colOff>
      <xdr:row>7</xdr:row>
      <xdr:rowOff>228600</xdr:rowOff>
    </xdr:from>
    <xdr:to>
      <xdr:col>9</xdr:col>
      <xdr:colOff>485775</xdr:colOff>
      <xdr:row>7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247650</xdr:colOff>
      <xdr:row>6</xdr:row>
      <xdr:rowOff>533400</xdr:rowOff>
    </xdr:from>
    <xdr:to>
      <xdr:col>6</xdr:col>
      <xdr:colOff>695325</xdr:colOff>
      <xdr:row>6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381000</xdr:colOff>
      <xdr:row>7</xdr:row>
      <xdr:rowOff>238125</xdr:rowOff>
    </xdr:from>
    <xdr:to>
      <xdr:col>9</xdr:col>
      <xdr:colOff>590550</xdr:colOff>
      <xdr:row>7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76200</xdr:colOff>
      <xdr:row>6</xdr:row>
      <xdr:rowOff>609600</xdr:rowOff>
    </xdr:from>
    <xdr:to>
      <xdr:col>10</xdr:col>
      <xdr:colOff>609600</xdr:colOff>
      <xdr:row>6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6</xdr:row>
      <xdr:rowOff>885825</xdr:rowOff>
    </xdr:from>
    <xdr:to>
      <xdr:col>11</xdr:col>
      <xdr:colOff>609600</xdr:colOff>
      <xdr:row>6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5</xdr:row>
      <xdr:rowOff>371475</xdr:rowOff>
    </xdr:from>
    <xdr:to>
      <xdr:col>12</xdr:col>
      <xdr:colOff>609600</xdr:colOff>
      <xdr:row>5</xdr:row>
      <xdr:rowOff>552450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486900" y="26003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</xdr:colOff>
      <xdr:row>6</xdr:row>
      <xdr:rowOff>209550</xdr:rowOff>
    </xdr:from>
    <xdr:to>
      <xdr:col>12</xdr:col>
      <xdr:colOff>609600</xdr:colOff>
      <xdr:row>6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161925</xdr:colOff>
      <xdr:row>6</xdr:row>
      <xdr:rowOff>66675</xdr:rowOff>
    </xdr:from>
    <xdr:to>
      <xdr:col>12</xdr:col>
      <xdr:colOff>1143000</xdr:colOff>
      <xdr:row>6</xdr:row>
      <xdr:rowOff>419100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497050" y="30575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76200</xdr:colOff>
      <xdr:row>6</xdr:row>
      <xdr:rowOff>819150</xdr:rowOff>
    </xdr:from>
    <xdr:to>
      <xdr:col>11</xdr:col>
      <xdr:colOff>714375</xdr:colOff>
      <xdr:row>6</xdr:row>
      <xdr:rowOff>1143000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47625</xdr:colOff>
      <xdr:row>6</xdr:row>
      <xdr:rowOff>628650</xdr:rowOff>
    </xdr:from>
    <xdr:to>
      <xdr:col>10</xdr:col>
      <xdr:colOff>885825</xdr:colOff>
      <xdr:row>6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149285</xdr:colOff>
      <xdr:row>6</xdr:row>
      <xdr:rowOff>369903</xdr:rowOff>
    </xdr:from>
    <xdr:to>
      <xdr:col>6</xdr:col>
      <xdr:colOff>596960</xdr:colOff>
      <xdr:row>6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219075</xdr:colOff>
      <xdr:row>7</xdr:row>
      <xdr:rowOff>180975</xdr:rowOff>
    </xdr:from>
    <xdr:to>
      <xdr:col>9</xdr:col>
      <xdr:colOff>771525</xdr:colOff>
      <xdr:row>7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9</xdr:row>
      <xdr:rowOff>142875</xdr:rowOff>
    </xdr:from>
    <xdr:to>
      <xdr:col>11</xdr:col>
      <xdr:colOff>723900</xdr:colOff>
      <xdr:row>9</xdr:row>
      <xdr:rowOff>298450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020550" y="497681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zoomScale="85" zoomScaleNormal="85" workbookViewId="0">
      <selection activeCell="A4" sqref="A4:L4"/>
    </sheetView>
  </sheetViews>
  <sheetFormatPr defaultRowHeight="15" x14ac:dyDescent="0.25"/>
  <cols>
    <col min="1" max="1" width="4.28515625" customWidth="1"/>
    <col min="2" max="2" width="37" customWidth="1"/>
    <col min="3" max="3" width="8" customWidth="1"/>
    <col min="4" max="6" width="12.7109375" customWidth="1"/>
    <col min="7" max="7" width="16.7109375" customWidth="1"/>
    <col min="8" max="8" width="11.7109375" customWidth="1"/>
    <col min="10" max="10" width="13.7109375" customWidth="1"/>
    <col min="11" max="11" width="14.42578125" customWidth="1"/>
    <col min="12" max="12" width="13.28515625" customWidth="1"/>
    <col min="13" max="13" width="17.7109375" customWidth="1"/>
  </cols>
  <sheetData>
    <row r="1" spans="1:13" ht="39" customHeight="1" x14ac:dyDescent="0.25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89.45" customHeight="1" x14ac:dyDescent="0.25">
      <c r="A2" s="46" t="s">
        <v>23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42.6" customHeight="1" x14ac:dyDescent="0.25">
      <c r="A3" s="43" t="s">
        <v>22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5.75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x14ac:dyDescent="0.25">
      <c r="A5" s="2"/>
      <c r="B5" s="2"/>
      <c r="C5" s="2"/>
      <c r="D5" s="2"/>
      <c r="E5" s="2"/>
      <c r="F5" s="2"/>
      <c r="G5" s="2"/>
      <c r="H5" s="2"/>
      <c r="I5" s="3"/>
      <c r="J5" s="2"/>
      <c r="K5" s="2"/>
      <c r="L5" s="3"/>
    </row>
    <row r="6" spans="1:13" ht="59.25" customHeight="1" x14ac:dyDescent="0.25">
      <c r="A6" s="36" t="s">
        <v>0</v>
      </c>
      <c r="B6" s="36" t="s">
        <v>8</v>
      </c>
      <c r="C6" s="41" t="s">
        <v>15</v>
      </c>
      <c r="D6" s="48" t="s">
        <v>1</v>
      </c>
      <c r="E6" s="49"/>
      <c r="F6" s="49"/>
      <c r="G6" s="50"/>
      <c r="H6" s="16"/>
      <c r="I6" s="41" t="s">
        <v>2</v>
      </c>
      <c r="J6" s="51" t="s">
        <v>3</v>
      </c>
      <c r="K6" s="52"/>
      <c r="L6" s="53"/>
      <c r="M6" s="5" t="s">
        <v>4</v>
      </c>
    </row>
    <row r="7" spans="1:13" ht="110.25" customHeight="1" x14ac:dyDescent="0.25">
      <c r="A7" s="37"/>
      <c r="B7" s="37"/>
      <c r="C7" s="42"/>
      <c r="D7" s="28" t="s">
        <v>18</v>
      </c>
      <c r="E7" s="28" t="s">
        <v>19</v>
      </c>
      <c r="F7" s="28" t="s">
        <v>20</v>
      </c>
      <c r="G7" s="4"/>
      <c r="H7" s="29" t="s">
        <v>9</v>
      </c>
      <c r="I7" s="42"/>
      <c r="J7" s="6" t="s">
        <v>5</v>
      </c>
      <c r="K7" s="7" t="s">
        <v>6</v>
      </c>
      <c r="L7" s="7" t="s">
        <v>7</v>
      </c>
      <c r="M7" s="8"/>
    </row>
    <row r="8" spans="1:13" ht="57" customHeight="1" x14ac:dyDescent="0.25">
      <c r="A8" s="9">
        <v>1</v>
      </c>
      <c r="B8" s="17">
        <v>2</v>
      </c>
      <c r="C8" s="20">
        <v>3</v>
      </c>
      <c r="D8" s="17">
        <v>4</v>
      </c>
      <c r="E8" s="17">
        <v>5</v>
      </c>
      <c r="F8" s="17">
        <v>6</v>
      </c>
      <c r="G8" s="17" t="s">
        <v>10</v>
      </c>
      <c r="H8" s="19" t="s">
        <v>16</v>
      </c>
      <c r="I8" s="9" t="s">
        <v>11</v>
      </c>
      <c r="J8" s="15" t="s">
        <v>12</v>
      </c>
      <c r="K8" s="10">
        <v>11</v>
      </c>
      <c r="L8" s="10">
        <v>12</v>
      </c>
      <c r="M8" s="9" t="s">
        <v>13</v>
      </c>
    </row>
    <row r="9" spans="1:13" ht="134.25" customHeight="1" x14ac:dyDescent="0.25">
      <c r="A9" s="32">
        <v>1</v>
      </c>
      <c r="B9" s="27" t="s">
        <v>24</v>
      </c>
      <c r="C9" s="33" t="s">
        <v>21</v>
      </c>
      <c r="D9" s="26">
        <v>746746</v>
      </c>
      <c r="E9" s="26">
        <v>899850</v>
      </c>
      <c r="F9" s="26">
        <v>585318.56999999995</v>
      </c>
      <c r="G9" s="24">
        <f>SUM(D9+E9+F9)</f>
        <v>2231914.5699999998</v>
      </c>
      <c r="H9" s="25">
        <v>1</v>
      </c>
      <c r="I9" s="18">
        <v>3</v>
      </c>
      <c r="J9" s="12">
        <f t="shared" ref="J9" si="0">AVERAGE(D9:F9)</f>
        <v>743971.52333333332</v>
      </c>
      <c r="K9" s="12">
        <f t="shared" ref="K9" si="1">STDEV(D9:F9)</f>
        <v>157284.06913938114</v>
      </c>
      <c r="L9" s="13">
        <f t="shared" ref="L9" si="2">K9/J9</f>
        <v>0.21141141052640891</v>
      </c>
      <c r="M9" s="14">
        <f>G9*H9/I9</f>
        <v>743971.52333333332</v>
      </c>
    </row>
    <row r="10" spans="1:13" ht="36.75" customHeight="1" x14ac:dyDescent="0.25">
      <c r="A10" s="11"/>
      <c r="B10" s="38" t="s">
        <v>14</v>
      </c>
      <c r="C10" s="39"/>
      <c r="D10" s="39"/>
      <c r="E10" s="39"/>
      <c r="F10" s="39"/>
      <c r="G10" s="40"/>
      <c r="H10" s="21"/>
      <c r="I10" s="11"/>
      <c r="J10" s="30"/>
      <c r="K10" s="11"/>
      <c r="L10" s="11"/>
      <c r="M10" s="23">
        <f>SUM(M9:M9)</f>
        <v>743971.52333333332</v>
      </c>
    </row>
    <row r="11" spans="1:13" ht="36.75" customHeight="1" x14ac:dyDescent="0.25">
      <c r="B11" s="44" t="s">
        <v>25</v>
      </c>
      <c r="C11" s="44"/>
      <c r="D11" s="44"/>
      <c r="E11" s="44"/>
      <c r="F11" s="44"/>
      <c r="G11" s="44"/>
      <c r="H11" s="44"/>
      <c r="I11" s="44"/>
      <c r="J11" s="44"/>
      <c r="M11" s="31"/>
    </row>
    <row r="12" spans="1:13" ht="5.65" customHeight="1" x14ac:dyDescent="0.25">
      <c r="B12" s="45"/>
      <c r="C12" s="45"/>
      <c r="D12" s="45"/>
      <c r="E12" s="45"/>
      <c r="F12" s="45"/>
      <c r="G12" s="45"/>
      <c r="H12" s="45"/>
      <c r="I12" s="45"/>
      <c r="J12" s="45"/>
    </row>
    <row r="13" spans="1:13" ht="23.65" customHeight="1" x14ac:dyDescent="0.25">
      <c r="B13" s="35"/>
      <c r="C13" s="35"/>
      <c r="D13" s="35"/>
      <c r="E13" s="35"/>
      <c r="F13" s="35"/>
      <c r="G13" s="22"/>
      <c r="J13" s="1"/>
    </row>
    <row r="14" spans="1:13" x14ac:dyDescent="0.25">
      <c r="E14" s="1"/>
      <c r="F14" s="1"/>
      <c r="G14" s="1"/>
      <c r="M14" s="1"/>
    </row>
    <row r="15" spans="1:13" x14ac:dyDescent="0.25">
      <c r="E15" s="1"/>
      <c r="F15" s="1"/>
      <c r="G15" s="1"/>
    </row>
    <row r="16" spans="1:13" x14ac:dyDescent="0.25">
      <c r="E16" s="1"/>
      <c r="F16" s="1"/>
      <c r="G16" s="1"/>
    </row>
    <row r="17" spans="5:7" x14ac:dyDescent="0.25">
      <c r="E17" s="1"/>
      <c r="F17" s="1"/>
      <c r="G17" s="1"/>
    </row>
  </sheetData>
  <mergeCells count="13">
    <mergeCell ref="A1:M1"/>
    <mergeCell ref="A4:L4"/>
    <mergeCell ref="A6:A7"/>
    <mergeCell ref="D6:G6"/>
    <mergeCell ref="I6:I7"/>
    <mergeCell ref="J6:L6"/>
    <mergeCell ref="A2:M2"/>
    <mergeCell ref="B13:F13"/>
    <mergeCell ref="B6:B7"/>
    <mergeCell ref="B10:G10"/>
    <mergeCell ref="C6:C7"/>
    <mergeCell ref="A3:M3"/>
    <mergeCell ref="B11:J12"/>
  </mergeCells>
  <pageMargins left="0.31496062992125984" right="0.31496062992125984" top="0.35433070866141736" bottom="0.35433070866141736" header="0.31496062992125984" footer="0.31496062992125984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>
    <row r="1" spans="1:1" x14ac:dyDescent="0.25">
      <c r="A1" s="34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2024-07-18T14:19:19Z</dcterms:modified>
</cp:coreProperties>
</file>