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 tabRatio="500"/>
  </bookViews>
  <sheets>
    <sheet name="Лист1" sheetId="1" r:id="rId1"/>
    <sheet name="Лист2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0" i="1"/>
  <c r="M38"/>
  <c r="M39"/>
  <c r="M37"/>
  <c r="M8"/>
  <c r="I15" i="2" l="1"/>
  <c r="I16"/>
  <c r="I17"/>
  <c r="I18"/>
  <c r="O39" i="1"/>
  <c r="I39"/>
  <c r="H39"/>
  <c r="F30"/>
  <c r="H23"/>
  <c r="H21"/>
  <c r="H19"/>
  <c r="C23"/>
  <c r="B23"/>
  <c r="L16"/>
  <c r="J16"/>
  <c r="H16"/>
  <c r="M16" s="1"/>
  <c r="L30" s="1"/>
  <c r="R16"/>
  <c r="D39"/>
  <c r="C39"/>
  <c r="D30"/>
  <c r="C30"/>
  <c r="B30"/>
  <c r="B39" s="1"/>
  <c r="I10" i="2"/>
  <c r="I11"/>
  <c r="I12"/>
  <c r="I13"/>
  <c r="I4"/>
  <c r="I5"/>
  <c r="I6"/>
  <c r="I7"/>
  <c r="I8"/>
  <c r="I3"/>
  <c r="M6" i="1"/>
  <c r="M4" l="1"/>
  <c r="R14" l="1"/>
  <c r="L14"/>
  <c r="J14"/>
  <c r="H14"/>
  <c r="M14" s="1"/>
  <c r="F29"/>
  <c r="D29"/>
  <c r="C29"/>
  <c r="B29"/>
  <c r="R15" l="1"/>
  <c r="L15"/>
  <c r="J15"/>
  <c r="H15"/>
  <c r="M15" s="1"/>
  <c r="L29" s="1"/>
  <c r="A15"/>
  <c r="B21"/>
  <c r="C19"/>
  <c r="B19"/>
  <c r="L28" l="1"/>
  <c r="C27"/>
  <c r="C36"/>
  <c r="C38"/>
  <c r="O38"/>
  <c r="I38"/>
  <c r="H38"/>
  <c r="D38"/>
  <c r="B38"/>
  <c r="A38"/>
  <c r="A37"/>
  <c r="A29"/>
  <c r="A28"/>
  <c r="O37"/>
  <c r="H37"/>
  <c r="F28"/>
  <c r="C21"/>
  <c r="C28"/>
  <c r="I37"/>
  <c r="D37"/>
  <c r="C37"/>
  <c r="D28"/>
  <c r="B28"/>
  <c r="B37" s="1"/>
</calcChain>
</file>

<file path=xl/sharedStrings.xml><?xml version="1.0" encoding="utf-8"?>
<sst xmlns="http://schemas.openxmlformats.org/spreadsheetml/2006/main" count="252" uniqueCount="172">
  <si>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</si>
  <si>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</si>
  <si>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</si>
  <si>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</si>
  <si>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</si>
  <si>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</si>
  <si>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</si>
  <si>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</si>
  <si>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</si>
  <si>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</si>
  <si>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</si>
  <si>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</si>
  <si>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</si>
  <si>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</si>
  <si>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</si>
  <si>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</si>
  <si>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</si>
  <si>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</si>
  <si>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</si>
  <si>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</si>
  <si>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</si>
  <si>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</si>
  <si>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</si>
  <si>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на 01.05.2020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</si>
  <si>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</si>
  <si>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</si>
  <si>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</si>
  <si>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</si>
  <si>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</si>
  <si>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</si>
  <si>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</si>
  <si>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</si>
  <si>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</si>
  <si>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</si>
  <si>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</si>
  <si>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</si>
  <si>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</si>
  <si>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</si>
  <si>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</si>
  <si>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</si>
  <si>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</si>
  <si>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</si>
  <si>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</si>
  <si>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</si>
  <si>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</si>
  <si>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</si>
  <si>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</si>
  <si>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</si>
  <si>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</si>
  <si>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</si>
  <si>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5-х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</si>
  <si>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</si>
  <si>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</si>
  <si>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</si>
  <si>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</si>
  <si>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</si>
  <si>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рабочих дней.</t>
    </r>
  </si>
  <si>
    <t>1.4. Сводная информация о минимальном значении НЦ единицы товара:</t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</si>
  <si>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препарат*****.
1.5.1. Расчет НМЦК с учетом 10 % НДС*** (руб.) осуществляется по формуле: 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</si>
  <si>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2023 год,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</si>
  <si>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31.12.2023 г.</t>
    </r>
  </si>
  <si>
    <t xml:space="preserve">ГАДОБУТРОЛ </t>
  </si>
  <si>
    <t xml:space="preserve">ГАДОПЕНТЕТОВАЯ КИСЛОТА </t>
  </si>
  <si>
    <t xml:space="preserve">21.20.23.112-000012-1-00034-0000000000000
</t>
  </si>
  <si>
    <t xml:space="preserve">21.20.23.112-000020-1-00041-0000000000000
</t>
  </si>
  <si>
    <t>РАСТВОР ДЛЯ ВНУТРИВЕННОГО ВВЕДЕНИЯ ; дозировка: 604.72 мг/мл 5 мл*</t>
  </si>
  <si>
    <t>РАСТВОР ДЛЯ ВНУТРИВЕННОГО ВВЕДЕНИЯ ; дозировка: 469.01 мг/мл 15 мл*</t>
  </si>
  <si>
    <t xml:space="preserve">Вл.Байер АГ, Германия (DE123659859); Вып.к.Перв.Уп.Втор.Уп.Пр.Байер АГ, Германия (DE 123 659 859); </t>
  </si>
  <si>
    <t xml:space="preserve">Вл.Вып.к.Перв.Уп.Втор.Уп.Пр.Общество с ограниченной ответственностью "Фармасинтез-Тюмень" (ООО "Фармасинтез-Тюмень"), Россия (7203332653); </t>
  </si>
  <si>
    <t xml:space="preserve">Вл.ООО "Джодас Экспоим", Россия (7723733387); Вып.к.Перв.Уп.Втор.Уп.Пр.Джодас Экспоим Пвт.Лтд, Индия (36AABCJ8653L1Z3); </t>
  </si>
  <si>
    <t xml:space="preserve">Гадобутрол, раствор для внутривенного введения, 1 ммоль/мл, 5 мл - шприц (5) - коробка картонная (для стационаров) </t>
  </si>
  <si>
    <t xml:space="preserve">ЛП-006899 
24.06.2021 (480/20-21) </t>
  </si>
  <si>
    <t xml:space="preserve">Вл.Вып.к.Перв.Уп.Втор.Уп.Пр.Акционерное общество "Р-Фарм" (АО "Р-Фарм "), Россия (7726311464); </t>
  </si>
  <si>
    <t xml:space="preserve">Гадопетоксан, раствор для внутривенного введения, 0.5 ммоль/мл, 15 мл - флаконы (10) - пачки картонные </t>
  </si>
  <si>
    <t xml:space="preserve">ЛП-№(001851)-(РГ-RU) 
08.06.2023 786/20-23 </t>
  </si>
  <si>
    <t xml:space="preserve">Вл.ООО "Технология лекарств", Россия (5047082270); Вып.к.Перв.Уп.Втор.Уп.Пр.Фармзащита НПЦ ФГУП ФМБА, Россия; </t>
  </si>
  <si>
    <t>Ввод в ГО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</si>
  <si>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</si>
  <si>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</si>
  <si>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</si>
  <si>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</si>
  <si>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Код АТХ</t>
  </si>
  <si>
    <t>Коли-
чество в потреб. упаков-
ке</t>
  </si>
  <si>
    <t>Предельная цена руб. без НДС</t>
  </si>
  <si>
    <t>Цена указана для первич. упаковки</t>
  </si>
  <si>
    <t>№ РУ</t>
  </si>
  <si>
    <t>Дата регистрации цены
(№ решения)</t>
  </si>
  <si>
    <t>Штрих-код (EAN13)</t>
  </si>
  <si>
    <t>Дата вступления в силу</t>
  </si>
  <si>
    <t>Гадобутрол</t>
  </si>
  <si>
    <t>Гадовист</t>
  </si>
  <si>
    <t>V08CA09</t>
  </si>
  <si>
    <t>П N014546/01</t>
  </si>
  <si>
    <t>02.02.2023 
25-7-4241444-ОПР-сниж</t>
  </si>
  <si>
    <t>ЛП-006899</t>
  </si>
  <si>
    <t>ЛП-№(004167)-(РГ-RU)</t>
  </si>
  <si>
    <t>18.04.2024 
25-7-4280058-изм</t>
  </si>
  <si>
    <t>Гадобускан®</t>
  </si>
  <si>
    <t>ЛП-006525</t>
  </si>
  <si>
    <t>ЛП-№(001329)-(РГ-RU)</t>
  </si>
  <si>
    <t>07.05.2024 
25-7-4286971-изм</t>
  </si>
  <si>
    <t>Гадобутрол-ТЛ</t>
  </si>
  <si>
    <t>ЛП-006714</t>
  </si>
  <si>
    <t>Государственный реестр предельных отпускных цен производителей на лекарственные препараты,_x000D_
включенные в перечень жизненно необходимых и важнейших лекарственных препаратов_x000D_
(по состоянию на 30.07.2024)</t>
  </si>
  <si>
    <t>раствор для внутривенного введения, 1 ммоль/мл, 5 мл - шприцы (5)  - пачки картонные</t>
  </si>
  <si>
    <t>4029668001552</t>
  </si>
  <si>
    <t>раствор для внутривенного введения, 1 ммоль/мл, 5 мл - флакон (1)  - пачка картонная</t>
  </si>
  <si>
    <t>21.12.2023 
1987/20-23</t>
  </si>
  <si>
    <t>8906055589519</t>
  </si>
  <si>
    <t>раствор для внутривенного введения, 1 ммоль/мл, 5 мл - флакон (5)  - коробка картонная (для стационаров)</t>
  </si>
  <si>
    <t>8906055589533</t>
  </si>
  <si>
    <t>раствор для внутривенного введения, 1 ммоль/мл, 5 мл - флаконы (5)  - пачки картонные</t>
  </si>
  <si>
    <t>04.04.2022 
264/20-22</t>
  </si>
  <si>
    <t>4620017865186</t>
  </si>
  <si>
    <t>4620017868217</t>
  </si>
  <si>
    <t>раствор для внутривенного введения, 1 ммоль/мл, 5 мл - флаконы (1)  - пачки картонные</t>
  </si>
  <si>
    <t>16.06.2021 
 (442/20-21)</t>
  </si>
  <si>
    <t>4670012462347</t>
  </si>
  <si>
    <t>№</t>
  </si>
  <si>
    <t>раствор для внутривенного введения, 0.5 ммоль/мл, 15 мл - флаконы (1)  - пачки картонные</t>
  </si>
  <si>
    <t>Гадопентетовая кислота</t>
  </si>
  <si>
    <t>V08CA01</t>
  </si>
  <si>
    <t>ЛП-006180</t>
  </si>
  <si>
    <t>10.08.2020 
 473/20-20</t>
  </si>
  <si>
    <t>8906055585429</t>
  </si>
  <si>
    <t>Гадопентетовая кислота-ТЛ</t>
  </si>
  <si>
    <t>ЛП-004716</t>
  </si>
  <si>
    <t>06.07.2020 
 210/20-20-ОПР</t>
  </si>
  <si>
    <t>4602779004775</t>
  </si>
  <si>
    <t>Магневист®</t>
  </si>
  <si>
    <t>раствор для внутривенного введения, 0.5 ммоль/мл, 15 мл - флаконы (10)  - пачки картонные</t>
  </si>
  <si>
    <t>П N015832/01</t>
  </si>
  <si>
    <t>02.11.2023 
1644/20-23</t>
  </si>
  <si>
    <t>4029668001088</t>
  </si>
  <si>
    <t>Гадопетоскан®</t>
  </si>
  <si>
    <t>ЛП-№(001851)-(РГ-RU)</t>
  </si>
  <si>
    <t>08.06.2023 
786/20-23</t>
  </si>
  <si>
    <t>4620017867753</t>
  </si>
  <si>
    <t>Исполнитель   ____________    Гавриленко О.К.</t>
  </si>
  <si>
    <t xml:space="preserve">КП
Вх. № 217/3 от 31.07.24
 </t>
  </si>
  <si>
    <t xml:space="preserve">КП
Вх. № 217/2 от 31.07.24
 </t>
  </si>
  <si>
    <t xml:space="preserve">КП
Вх. № 217/1 от 31.07.24
 </t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</si>
  <si>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</si>
  <si>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 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</si>
  <si>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>21.20.23.112-000004-1-00032-0000000000000</t>
  </si>
  <si>
    <t>ЙОПРОМИД</t>
  </si>
  <si>
    <t>см[3*];^мл</t>
  </si>
  <si>
    <t xml:space="preserve"> РАСТВОР ДЛЯ ИНЪЕКЦИЙ ; дозировка: 370 мг/мл, 200мл*</t>
  </si>
  <si>
    <t>_</t>
  </si>
  <si>
    <t>Йопромид</t>
  </si>
  <si>
    <t>Ультравист</t>
  </si>
  <si>
    <t>раствор для инъекций, 370 мг йода/мл, 200 мл - флаконы (1)  - пачки картонные</t>
  </si>
  <si>
    <t xml:space="preserve">Вл.Байер АГ, Германия (DE123659859); Вып.к.Перв.Уп.Втор.Уп.Пр.Общество с ограниченной ответственностью "Научно-технологическая фармацевтическая фирма "ПОЛИСАН", Россия (7805023934); </t>
  </si>
  <si>
    <t>V08AB05</t>
  </si>
  <si>
    <t>П N002600</t>
  </si>
  <si>
    <t>17.11.2020 
 480/20-20-ОПР</t>
  </si>
  <si>
    <t>4057601000638</t>
  </si>
  <si>
    <t>раствор для инъекций, 370 мг йода/мл, 200 мл - бутылка (1)  - пачка картонная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</si>
  <si>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</si>
  <si>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ЛП-№(004771)-(РГ-RU)</t>
  </si>
  <si>
    <t>28.06.2024 
25-7-4289976-изм</t>
  </si>
  <si>
    <t>4605453023680</t>
  </si>
  <si>
    <t>раствор для инъекций, 370 мг йода/мл, 200 мл - флаконы (10)  - коробки картонные</t>
  </si>
  <si>
    <t>ЛП-002892</t>
  </si>
  <si>
    <t>8906055584682</t>
  </si>
  <si>
    <t>Йопроскан</t>
  </si>
  <si>
    <t>ЛП-№(001592)-(РГ-RU)</t>
  </si>
  <si>
    <t>03.11.2023 
1673/20-23</t>
  </si>
  <si>
    <t>4620017868118</t>
  </si>
  <si>
    <t>Йопроскан ,  РАСТВОР ДЛЯ ИНЪЕКЦИЙ ;  370 мг йода/мл, 200 мл - флаконы (1)  - пачки картонные</t>
  </si>
  <si>
    <t xml:space="preserve">ЛП-№(001592)-(РГ-RU), 03.11.2023 </t>
  </si>
  <si>
    <t xml:space="preserve">        Начальная максимальная цена контракта: 54 889 руб. 75 коп. (Пятьдесят четыре тысячи восемьсот восемдесят девять  рублей 75 коп.) </t>
  </si>
</sst>
</file>

<file path=xl/styles.xml><?xml version="1.0" encoding="utf-8"?>
<styleSheet xmlns="http://schemas.openxmlformats.org/spreadsheetml/2006/main">
  <numFmts count="6">
    <numFmt numFmtId="164" formatCode="#,###.00"/>
    <numFmt numFmtId="165" formatCode="#,##0.00_ ;\-#,##0.00\ "/>
    <numFmt numFmtId="166" formatCode="0.00_ ;\-0.00\ "/>
    <numFmt numFmtId="167" formatCode="000000"/>
    <numFmt numFmtId="168" formatCode="[$-10419]###\ ###"/>
    <numFmt numFmtId="169" formatCode="[$-10419]###\ ###\ ##0.00"/>
  </numFmts>
  <fonts count="29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8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Calibri"/>
      <charset val="204"/>
    </font>
    <font>
      <sz val="10"/>
      <color indexed="8"/>
      <name val="Calibri"/>
      <charset val="204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rgb="FFCCCCFF"/>
      </patternFill>
    </fill>
    <fill>
      <patternFill patternType="solid">
        <fgColor rgb="FFF5F5F5"/>
        <bgColor indexed="0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5" fillId="7" borderId="3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1" fillId="0" borderId="1" xfId="0" applyFont="1" applyBorder="1"/>
    <xf numFmtId="0" fontId="9" fillId="0" borderId="1" xfId="0" applyFont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0" fillId="0" borderId="0" xfId="0" applyNumberFormat="1"/>
    <xf numFmtId="0" fontId="0" fillId="0" borderId="0" xfId="0"/>
    <xf numFmtId="0" fontId="23" fillId="0" borderId="14" xfId="0" applyFont="1" applyBorder="1" applyAlignment="1" applyProtection="1">
      <alignment horizontal="left" vertical="top" wrapText="1" readingOrder="1"/>
      <protection locked="0"/>
    </xf>
    <xf numFmtId="0" fontId="23" fillId="0" borderId="15" xfId="0" applyFont="1" applyBorder="1" applyAlignment="1" applyProtection="1">
      <alignment vertical="top" wrapText="1" readingOrder="1"/>
      <protection locked="0"/>
    </xf>
    <xf numFmtId="168" fontId="23" fillId="0" borderId="15" xfId="0" applyNumberFormat="1" applyFont="1" applyBorder="1" applyAlignment="1" applyProtection="1">
      <alignment horizontal="center" vertical="top" wrapText="1" readingOrder="1"/>
      <protection locked="0"/>
    </xf>
    <xf numFmtId="169" fontId="23" fillId="0" borderId="15" xfId="0" applyNumberFormat="1" applyFont="1" applyBorder="1" applyAlignment="1" applyProtection="1">
      <alignment vertical="top" wrapText="1" readingOrder="1"/>
      <protection locked="0"/>
    </xf>
    <xf numFmtId="0" fontId="23" fillId="0" borderId="15" xfId="0" applyFont="1" applyBorder="1" applyAlignment="1" applyProtection="1">
      <alignment horizontal="center" vertical="top" wrapText="1" readingOrder="1"/>
      <protection locked="0"/>
    </xf>
    <xf numFmtId="0" fontId="24" fillId="0" borderId="15" xfId="0" applyFont="1" applyBorder="1" applyAlignment="1" applyProtection="1">
      <alignment horizontal="center" vertical="top" wrapText="1" readingOrder="1"/>
      <protection locked="0"/>
    </xf>
    <xf numFmtId="14" fontId="24" fillId="0" borderId="16" xfId="0" applyNumberFormat="1" applyFont="1" applyBorder="1" applyAlignment="1" applyProtection="1">
      <alignment horizontal="center" vertical="top" wrapText="1" readingOrder="1"/>
      <protection locked="0"/>
    </xf>
    <xf numFmtId="0" fontId="25" fillId="12" borderId="11" xfId="0" applyFont="1" applyFill="1" applyBorder="1" applyAlignment="1" applyProtection="1">
      <alignment horizontal="center" vertical="center" wrapText="1" readingOrder="1"/>
      <protection locked="0"/>
    </xf>
    <xf numFmtId="0" fontId="25" fillId="12" borderId="12" xfId="0" applyFont="1" applyFill="1" applyBorder="1" applyAlignment="1" applyProtection="1">
      <alignment horizontal="center" vertical="center" wrapText="1" readingOrder="1"/>
      <protection locked="0"/>
    </xf>
    <xf numFmtId="0" fontId="25" fillId="12" borderId="13" xfId="0" applyFont="1" applyFill="1" applyBorder="1" applyAlignment="1" applyProtection="1">
      <alignment horizontal="center" vertical="center" wrapText="1" readingOrder="1"/>
      <protection locked="0"/>
    </xf>
    <xf numFmtId="4" fontId="25" fillId="12" borderId="12" xfId="0" applyNumberFormat="1" applyFont="1" applyFill="1" applyBorder="1" applyAlignment="1" applyProtection="1">
      <alignment horizontal="center" vertical="center" wrapText="1" readingOrder="1"/>
      <protection locked="0"/>
    </xf>
    <xf numFmtId="4" fontId="23" fillId="0" borderId="15" xfId="0" applyNumberFormat="1" applyFont="1" applyBorder="1" applyAlignment="1" applyProtection="1">
      <alignment horizontal="center" vertical="top" wrapText="1" readingOrder="1"/>
      <protection locked="0"/>
    </xf>
    <xf numFmtId="0" fontId="0" fillId="0" borderId="0" xfId="0"/>
    <xf numFmtId="4" fontId="23" fillId="13" borderId="15" xfId="0" applyNumberFormat="1" applyFont="1" applyFill="1" applyBorder="1" applyAlignment="1" applyProtection="1">
      <alignment horizontal="center" vertical="top" wrapText="1" readingOrder="1"/>
      <protection locked="0"/>
    </xf>
    <xf numFmtId="4" fontId="0" fillId="13" borderId="0" xfId="0" applyNumberFormat="1" applyFill="1" applyAlignment="1">
      <alignment horizontal="center"/>
    </xf>
    <xf numFmtId="0" fontId="0" fillId="0" borderId="17" xfId="0" applyBorder="1" applyAlignment="1">
      <alignment horizontal="center"/>
    </xf>
    <xf numFmtId="0" fontId="26" fillId="0" borderId="1" xfId="0" applyFont="1" applyBorder="1"/>
    <xf numFmtId="166" fontId="7" fillId="0" borderId="1" xfId="0" applyNumberFormat="1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0" fillId="0" borderId="0" xfId="0"/>
    <xf numFmtId="2" fontId="9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/>
    <xf numFmtId="0" fontId="9" fillId="7" borderId="5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164" fontId="9" fillId="7" borderId="5" xfId="0" applyNumberFormat="1" applyFont="1" applyFill="1" applyBorder="1" applyAlignment="1">
      <alignment horizontal="center" vertical="center" wrapText="1"/>
    </xf>
    <xf numFmtId="165" fontId="9" fillId="9" borderId="5" xfId="0" applyNumberFormat="1" applyFont="1" applyFill="1" applyBorder="1" applyAlignment="1">
      <alignment horizontal="center" vertical="center" wrapText="1"/>
    </xf>
    <xf numFmtId="165" fontId="9" fillId="8" borderId="5" xfId="0" applyNumberFormat="1" applyFont="1" applyFill="1" applyBorder="1" applyAlignment="1">
      <alignment horizontal="center" vertical="center" wrapText="1"/>
    </xf>
    <xf numFmtId="165" fontId="9" fillId="10" borderId="5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4" fontId="9" fillId="0" borderId="5" xfId="0" applyNumberFormat="1" applyFont="1" applyBorder="1" applyAlignment="1">
      <alignment horizontal="center" vertical="center"/>
    </xf>
    <xf numFmtId="0" fontId="9" fillId="7" borderId="17" xfId="0" applyFont="1" applyFill="1" applyBorder="1" applyAlignment="1">
      <alignment horizontal="center" vertical="center"/>
    </xf>
    <xf numFmtId="0" fontId="9" fillId="7" borderId="17" xfId="0" applyFont="1" applyFill="1" applyBorder="1" applyAlignment="1">
      <alignment horizontal="center" vertical="center" wrapText="1"/>
    </xf>
    <xf numFmtId="0" fontId="8" fillId="7" borderId="17" xfId="0" applyFont="1" applyFill="1" applyBorder="1" applyAlignment="1">
      <alignment horizontal="center" vertical="center" wrapText="1"/>
    </xf>
    <xf numFmtId="164" fontId="9" fillId="7" borderId="17" xfId="0" applyNumberFormat="1" applyFont="1" applyFill="1" applyBorder="1" applyAlignment="1">
      <alignment horizontal="center" vertical="center" wrapText="1"/>
    </xf>
    <xf numFmtId="165" fontId="9" fillId="9" borderId="17" xfId="0" applyNumberFormat="1" applyFont="1" applyFill="1" applyBorder="1" applyAlignment="1">
      <alignment horizontal="center" vertical="center" wrapText="1"/>
    </xf>
    <xf numFmtId="165" fontId="9" fillId="8" borderId="17" xfId="0" applyNumberFormat="1" applyFont="1" applyFill="1" applyBorder="1" applyAlignment="1">
      <alignment horizontal="center" vertical="center" wrapText="1"/>
    </xf>
    <xf numFmtId="165" fontId="9" fillId="10" borderId="17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4" fontId="9" fillId="0" borderId="17" xfId="0" applyNumberFormat="1" applyFont="1" applyBorder="1" applyAlignment="1">
      <alignment horizontal="center" vertical="center"/>
    </xf>
    <xf numFmtId="0" fontId="1" fillId="0" borderId="17" xfId="0" applyFont="1" applyBorder="1"/>
    <xf numFmtId="0" fontId="0" fillId="0" borderId="17" xfId="0" applyBorder="1"/>
    <xf numFmtId="0" fontId="1" fillId="0" borderId="18" xfId="0" applyFont="1" applyBorder="1"/>
    <xf numFmtId="0" fontId="27" fillId="0" borderId="14" xfId="0" applyFont="1" applyBorder="1" applyAlignment="1" applyProtection="1">
      <alignment horizontal="left" vertical="top" wrapText="1" readingOrder="1"/>
      <protection locked="0"/>
    </xf>
    <xf numFmtId="0" fontId="27" fillId="0" borderId="15" xfId="0" applyFont="1" applyBorder="1" applyAlignment="1" applyProtection="1">
      <alignment vertical="top" wrapText="1" readingOrder="1"/>
      <protection locked="0"/>
    </xf>
    <xf numFmtId="168" fontId="27" fillId="0" borderId="15" xfId="0" applyNumberFormat="1" applyFont="1" applyBorder="1" applyAlignment="1" applyProtection="1">
      <alignment horizontal="center" vertical="top" wrapText="1" readingOrder="1"/>
      <protection locked="0"/>
    </xf>
    <xf numFmtId="169" fontId="27" fillId="0" borderId="15" xfId="0" applyNumberFormat="1" applyFont="1" applyBorder="1" applyAlignment="1" applyProtection="1">
      <alignment vertical="top" wrapText="1" readingOrder="1"/>
      <protection locked="0"/>
    </xf>
    <xf numFmtId="0" fontId="27" fillId="0" borderId="15" xfId="0" applyFont="1" applyBorder="1" applyAlignment="1" applyProtection="1">
      <alignment horizontal="center" vertical="top" wrapText="1" readingOrder="1"/>
      <protection locked="0"/>
    </xf>
    <xf numFmtId="0" fontId="28" fillId="0" borderId="15" xfId="0" applyFont="1" applyBorder="1" applyAlignment="1" applyProtection="1">
      <alignment horizontal="center" vertical="top" wrapText="1" readingOrder="1"/>
      <protection locked="0"/>
    </xf>
    <xf numFmtId="14" fontId="28" fillId="0" borderId="16" xfId="0" applyNumberFormat="1" applyFont="1" applyBorder="1" applyAlignment="1" applyProtection="1">
      <alignment horizontal="center" vertical="top" wrapText="1" readingOrder="1"/>
      <protection locked="0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5" fontId="5" fillId="9" borderId="17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wrapText="1"/>
    </xf>
    <xf numFmtId="165" fontId="7" fillId="11" borderId="1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7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165" fontId="5" fillId="9" borderId="5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5" fillId="9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wrapText="1"/>
    </xf>
    <xf numFmtId="0" fontId="0" fillId="0" borderId="10" xfId="0" applyBorder="1" applyAlignment="1"/>
    <xf numFmtId="0" fontId="6" fillId="7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0" fontId="5" fillId="7" borderId="0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left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0" fontId="0" fillId="0" borderId="0" xfId="0" applyBorder="1" applyAlignment="1"/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22" fillId="0" borderId="0" xfId="0" applyFont="1" applyAlignment="1" applyProtection="1">
      <alignment horizontal="center" vertical="top" wrapText="1" readingOrder="1"/>
      <protection locked="0"/>
    </xf>
    <xf numFmtId="0" fontId="0" fillId="0" borderId="0" xfId="0"/>
    <xf numFmtId="0" fontId="0" fillId="0" borderId="17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64"/>
  <sheetViews>
    <sheetView tabSelected="1" topLeftCell="A31" zoomScale="80" zoomScaleNormal="80" workbookViewId="0">
      <selection activeCell="AA13" sqref="AA13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144" t="s">
        <v>47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</row>
    <row r="2" spans="1:1024" ht="349.5" customHeight="1">
      <c r="A2" s="145" t="s">
        <v>59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</row>
    <row r="3" spans="1:1024" ht="55.5" customHeight="1">
      <c r="A3" s="2" t="s">
        <v>0</v>
      </c>
      <c r="B3" s="143" t="s">
        <v>1</v>
      </c>
      <c r="C3" s="143"/>
      <c r="D3" s="143" t="s">
        <v>2</v>
      </c>
      <c r="E3" s="143"/>
      <c r="F3" s="143"/>
      <c r="G3" s="143"/>
      <c r="H3" s="143"/>
      <c r="I3" s="143" t="s">
        <v>3</v>
      </c>
      <c r="J3" s="143"/>
      <c r="K3" s="143" t="s">
        <v>4</v>
      </c>
      <c r="L3" s="143"/>
      <c r="M3" s="143" t="s">
        <v>5</v>
      </c>
      <c r="N3" s="143"/>
      <c r="O3" s="27" t="s">
        <v>6</v>
      </c>
      <c r="P3" s="55" t="s">
        <v>76</v>
      </c>
    </row>
    <row r="4" spans="1:1024" ht="58.5" customHeight="1">
      <c r="A4" s="173"/>
      <c r="B4" s="151" t="s">
        <v>69</v>
      </c>
      <c r="C4" s="151"/>
      <c r="D4" s="151" t="s">
        <v>70</v>
      </c>
      <c r="E4" s="151"/>
      <c r="F4" s="151"/>
      <c r="G4" s="151"/>
      <c r="H4" s="151"/>
      <c r="I4" s="120" t="s">
        <v>71</v>
      </c>
      <c r="J4" s="120"/>
      <c r="K4" s="123">
        <v>5148.25</v>
      </c>
      <c r="L4" s="123"/>
      <c r="M4" s="169">
        <f>K4/O4</f>
        <v>205.93</v>
      </c>
      <c r="N4" s="169"/>
      <c r="O4" s="29">
        <v>25</v>
      </c>
      <c r="P4" s="74"/>
    </row>
    <row r="5" spans="1:1024" ht="34.5" customHeight="1">
      <c r="A5" s="173"/>
      <c r="B5" s="172"/>
      <c r="C5" s="172"/>
      <c r="D5" s="172"/>
      <c r="E5" s="172"/>
      <c r="F5" s="172"/>
      <c r="G5" s="172"/>
      <c r="H5" s="172"/>
      <c r="I5" s="172"/>
      <c r="J5" s="172"/>
      <c r="K5" s="170"/>
      <c r="L5" s="170"/>
      <c r="M5" s="127">
        <v>205.93</v>
      </c>
      <c r="N5" s="127"/>
      <c r="O5" s="50"/>
      <c r="P5" s="50"/>
    </row>
    <row r="6" spans="1:1024" ht="59.25" customHeight="1">
      <c r="A6" s="119">
        <v>2</v>
      </c>
      <c r="B6" s="119" t="s">
        <v>68</v>
      </c>
      <c r="C6" s="119"/>
      <c r="D6" s="120" t="s">
        <v>73</v>
      </c>
      <c r="E6" s="121"/>
      <c r="F6" s="121"/>
      <c r="G6" s="121"/>
      <c r="H6" s="122"/>
      <c r="I6" s="120" t="s">
        <v>74</v>
      </c>
      <c r="J6" s="122"/>
      <c r="K6" s="123">
        <v>14060.1</v>
      </c>
      <c r="L6" s="124"/>
      <c r="M6" s="125">
        <f t="shared" ref="M6" si="0">K6/O6</f>
        <v>93.734000000000009</v>
      </c>
      <c r="N6" s="125"/>
      <c r="O6" s="53">
        <v>150</v>
      </c>
      <c r="P6" s="44"/>
    </row>
    <row r="7" spans="1:1024" ht="37.5" customHeight="1">
      <c r="A7" s="119"/>
      <c r="B7" s="119"/>
      <c r="C7" s="119"/>
      <c r="D7" s="119"/>
      <c r="E7" s="119"/>
      <c r="F7" s="119"/>
      <c r="G7" s="119"/>
      <c r="H7" s="119"/>
      <c r="I7" s="119"/>
      <c r="J7" s="119"/>
      <c r="K7" s="126"/>
      <c r="L7" s="126"/>
      <c r="M7" s="127">
        <v>93.73</v>
      </c>
      <c r="N7" s="127"/>
      <c r="O7" s="50"/>
      <c r="P7" s="50"/>
    </row>
    <row r="8" spans="1:1024" s="79" customFormat="1" ht="59.25" customHeight="1">
      <c r="A8" s="119">
        <v>3</v>
      </c>
      <c r="B8" s="119" t="s">
        <v>68</v>
      </c>
      <c r="C8" s="119"/>
      <c r="D8" s="120" t="s">
        <v>169</v>
      </c>
      <c r="E8" s="121"/>
      <c r="F8" s="121"/>
      <c r="G8" s="121"/>
      <c r="H8" s="122"/>
      <c r="I8" s="120" t="s">
        <v>170</v>
      </c>
      <c r="J8" s="122"/>
      <c r="K8" s="123">
        <v>2781.17</v>
      </c>
      <c r="L8" s="124"/>
      <c r="M8" s="125">
        <f>K8/O8</f>
        <v>13.905850000000001</v>
      </c>
      <c r="N8" s="125"/>
      <c r="O8" s="78">
        <v>200</v>
      </c>
      <c r="P8" s="44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</row>
    <row r="9" spans="1:1024" s="79" customFormat="1" ht="37.5" customHeight="1">
      <c r="A9" s="119"/>
      <c r="B9" s="119"/>
      <c r="C9" s="119"/>
      <c r="D9" s="119"/>
      <c r="E9" s="119"/>
      <c r="F9" s="119"/>
      <c r="G9" s="119"/>
      <c r="H9" s="119"/>
      <c r="I9" s="119"/>
      <c r="J9" s="119"/>
      <c r="K9" s="126"/>
      <c r="L9" s="126"/>
      <c r="M9" s="127">
        <v>13.91</v>
      </c>
      <c r="N9" s="127"/>
      <c r="O9" s="50"/>
      <c r="P9" s="50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</row>
    <row r="10" spans="1:1024" ht="34.5" customHeight="1">
      <c r="A10" s="149" t="s">
        <v>55</v>
      </c>
      <c r="B10" s="150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</row>
    <row r="11" spans="1:1024" ht="11.25" customHeight="1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</row>
    <row r="12" spans="1:1024" ht="47.25" customHeight="1">
      <c r="A12" s="148" t="s">
        <v>0</v>
      </c>
      <c r="B12" s="148" t="s">
        <v>7</v>
      </c>
      <c r="C12" s="148" t="s">
        <v>8</v>
      </c>
      <c r="D12" s="148" t="s">
        <v>9</v>
      </c>
      <c r="E12" s="148" t="s">
        <v>6</v>
      </c>
      <c r="F12" s="148" t="s">
        <v>10</v>
      </c>
      <c r="G12" s="146" t="s">
        <v>141</v>
      </c>
      <c r="H12" s="146"/>
      <c r="I12" s="146" t="s">
        <v>140</v>
      </c>
      <c r="J12" s="146"/>
      <c r="K12" s="146" t="s">
        <v>139</v>
      </c>
      <c r="L12" s="146"/>
      <c r="M12" s="147" t="s">
        <v>11</v>
      </c>
      <c r="N12" s="147"/>
      <c r="O12" s="128" t="s">
        <v>12</v>
      </c>
      <c r="P12" s="128" t="s">
        <v>41</v>
      </c>
      <c r="Q12" s="128" t="s">
        <v>43</v>
      </c>
      <c r="R12" s="128" t="s">
        <v>44</v>
      </c>
      <c r="AMG12"/>
      <c r="AMH12"/>
      <c r="AMI12"/>
      <c r="AMJ12"/>
    </row>
    <row r="13" spans="1:1024" ht="104.25" customHeight="1">
      <c r="A13" s="148"/>
      <c r="B13" s="148"/>
      <c r="C13" s="148"/>
      <c r="D13" s="148"/>
      <c r="E13" s="148"/>
      <c r="F13" s="148"/>
      <c r="G13" s="52" t="s">
        <v>13</v>
      </c>
      <c r="H13" s="20" t="s">
        <v>14</v>
      </c>
      <c r="I13" s="20" t="s">
        <v>13</v>
      </c>
      <c r="J13" s="20" t="s">
        <v>14</v>
      </c>
      <c r="K13" s="20" t="s">
        <v>13</v>
      </c>
      <c r="L13" s="20" t="s">
        <v>14</v>
      </c>
      <c r="M13" s="147"/>
      <c r="N13" s="147"/>
      <c r="O13" s="129"/>
      <c r="P13" s="129" t="s">
        <v>41</v>
      </c>
      <c r="Q13" s="129"/>
      <c r="R13" s="129"/>
      <c r="AME13"/>
      <c r="AMF13"/>
      <c r="AMG13"/>
      <c r="AMH13"/>
      <c r="AMI13"/>
      <c r="AMJ13"/>
    </row>
    <row r="14" spans="1:1024" ht="72" customHeight="1">
      <c r="A14" s="43">
        <v>1</v>
      </c>
      <c r="B14" s="46" t="s">
        <v>61</v>
      </c>
      <c r="C14" s="21" t="s">
        <v>65</v>
      </c>
      <c r="D14" s="21" t="s">
        <v>146</v>
      </c>
      <c r="E14" s="21">
        <v>25</v>
      </c>
      <c r="F14" s="21">
        <v>5</v>
      </c>
      <c r="G14" s="22">
        <v>7585.27</v>
      </c>
      <c r="H14" s="25">
        <f t="shared" ref="H14" si="1">G14/E14</f>
        <v>303.41079999999999</v>
      </c>
      <c r="I14" s="22">
        <v>7606.13</v>
      </c>
      <c r="J14" s="34">
        <f t="shared" ref="J14" si="2">I14/E14</f>
        <v>304.24520000000001</v>
      </c>
      <c r="K14" s="22">
        <v>7592.77</v>
      </c>
      <c r="L14" s="26">
        <f t="shared" ref="L14" si="3">K14/E14</f>
        <v>303.71080000000001</v>
      </c>
      <c r="M14" s="142">
        <f t="shared" ref="M14" si="4">H14</f>
        <v>303.41079999999999</v>
      </c>
      <c r="N14" s="142"/>
      <c r="O14" s="75" t="s">
        <v>63</v>
      </c>
      <c r="P14" s="51" t="s">
        <v>42</v>
      </c>
      <c r="Q14" s="49">
        <v>10</v>
      </c>
      <c r="R14" s="38">
        <f t="shared" ref="R14" si="5">E14*F14</f>
        <v>125</v>
      </c>
      <c r="AME14"/>
      <c r="AMF14"/>
      <c r="AMG14"/>
      <c r="AMH14"/>
      <c r="AMI14"/>
      <c r="AMJ14"/>
    </row>
    <row r="15" spans="1:1024" ht="69.75" customHeight="1">
      <c r="A15" s="82">
        <f>A14+1</f>
        <v>2</v>
      </c>
      <c r="B15" s="83" t="s">
        <v>62</v>
      </c>
      <c r="C15" s="84" t="s">
        <v>66</v>
      </c>
      <c r="D15" s="84" t="s">
        <v>146</v>
      </c>
      <c r="E15" s="84">
        <v>150</v>
      </c>
      <c r="F15" s="84">
        <v>1</v>
      </c>
      <c r="G15" s="85">
        <v>22361.360000000001</v>
      </c>
      <c r="H15" s="86">
        <f t="shared" ref="H15:H16" si="6">G15/E15</f>
        <v>149.07573333333335</v>
      </c>
      <c r="I15" s="85">
        <v>22587.23</v>
      </c>
      <c r="J15" s="87">
        <f t="shared" ref="J15:J16" si="7">I15/E15</f>
        <v>150.58153333333334</v>
      </c>
      <c r="K15" s="85">
        <v>22383.75</v>
      </c>
      <c r="L15" s="88">
        <f t="shared" ref="L15:L16" si="8">K15/E15</f>
        <v>149.22499999999999</v>
      </c>
      <c r="M15" s="140">
        <f t="shared" ref="M15" si="9">H15</f>
        <v>149.07573333333335</v>
      </c>
      <c r="N15" s="140"/>
      <c r="O15" s="89" t="s">
        <v>64</v>
      </c>
      <c r="P15" s="90" t="s">
        <v>42</v>
      </c>
      <c r="Q15" s="90">
        <v>10</v>
      </c>
      <c r="R15" s="91">
        <f t="shared" ref="R15:R16" si="10">E15*F15</f>
        <v>150</v>
      </c>
      <c r="AME15"/>
      <c r="AMF15"/>
      <c r="AMG15"/>
      <c r="AMH15"/>
      <c r="AMI15"/>
      <c r="AMJ15"/>
    </row>
    <row r="16" spans="1:1024" s="103" customFormat="1" ht="69.75" customHeight="1">
      <c r="A16" s="92">
        <v>3</v>
      </c>
      <c r="B16" s="93" t="s">
        <v>145</v>
      </c>
      <c r="C16" s="94" t="s">
        <v>147</v>
      </c>
      <c r="D16" s="94" t="s">
        <v>146</v>
      </c>
      <c r="E16" s="94">
        <v>200</v>
      </c>
      <c r="F16" s="94">
        <v>2</v>
      </c>
      <c r="G16" s="95">
        <v>4014.36</v>
      </c>
      <c r="H16" s="96">
        <f t="shared" si="6"/>
        <v>20.0718</v>
      </c>
      <c r="I16" s="95">
        <v>4014.39</v>
      </c>
      <c r="J16" s="97">
        <f t="shared" si="7"/>
        <v>20.071950000000001</v>
      </c>
      <c r="K16" s="95">
        <v>4014.38</v>
      </c>
      <c r="L16" s="98">
        <f t="shared" si="8"/>
        <v>20.071899999999999</v>
      </c>
      <c r="M16" s="118">
        <f t="shared" ref="M16" si="11">H16</f>
        <v>20.0718</v>
      </c>
      <c r="N16" s="118"/>
      <c r="O16" s="99" t="s">
        <v>144</v>
      </c>
      <c r="P16" s="100" t="s">
        <v>42</v>
      </c>
      <c r="Q16" s="100">
        <v>10</v>
      </c>
      <c r="R16" s="101">
        <f t="shared" si="10"/>
        <v>400</v>
      </c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104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102"/>
      <c r="AW16" s="102"/>
      <c r="AX16" s="102"/>
      <c r="AY16" s="102"/>
      <c r="AZ16" s="102"/>
      <c r="BA16" s="102"/>
      <c r="BB16" s="102"/>
      <c r="BC16" s="102"/>
      <c r="BD16" s="102"/>
      <c r="BE16" s="102"/>
      <c r="BF16" s="102"/>
      <c r="BG16" s="102"/>
      <c r="BH16" s="102"/>
      <c r="BI16" s="102"/>
      <c r="BJ16" s="102"/>
      <c r="BK16" s="102"/>
      <c r="BL16" s="102"/>
      <c r="BM16" s="102"/>
      <c r="BN16" s="102"/>
      <c r="BO16" s="102"/>
      <c r="BP16" s="102"/>
      <c r="BQ16" s="102"/>
      <c r="BR16" s="102"/>
      <c r="BS16" s="102"/>
      <c r="BT16" s="102"/>
      <c r="BU16" s="102"/>
      <c r="BV16" s="102"/>
      <c r="BW16" s="102"/>
      <c r="BX16" s="102"/>
      <c r="BY16" s="102"/>
      <c r="BZ16" s="102"/>
      <c r="CA16" s="102"/>
      <c r="CB16" s="102"/>
      <c r="CC16" s="102"/>
      <c r="CD16" s="102"/>
      <c r="CE16" s="102"/>
      <c r="CF16" s="102"/>
      <c r="CG16" s="102"/>
      <c r="CH16" s="102"/>
      <c r="CI16" s="102"/>
      <c r="CJ16" s="102"/>
      <c r="CK16" s="102"/>
      <c r="CL16" s="102"/>
      <c r="CM16" s="102"/>
      <c r="CN16" s="102"/>
      <c r="CO16" s="102"/>
      <c r="CP16" s="102"/>
      <c r="CQ16" s="102"/>
      <c r="CR16" s="102"/>
      <c r="CS16" s="102"/>
      <c r="CT16" s="102"/>
      <c r="CU16" s="102"/>
      <c r="CV16" s="102"/>
      <c r="CW16" s="102"/>
      <c r="CX16" s="102"/>
      <c r="CY16" s="102"/>
      <c r="CZ16" s="102"/>
      <c r="DA16" s="102"/>
      <c r="DB16" s="102"/>
      <c r="DC16" s="102"/>
      <c r="DD16" s="102"/>
      <c r="DE16" s="102"/>
      <c r="DF16" s="102"/>
      <c r="DG16" s="102"/>
      <c r="DH16" s="102"/>
      <c r="DI16" s="102"/>
      <c r="DJ16" s="102"/>
      <c r="DK16" s="102"/>
      <c r="DL16" s="102"/>
      <c r="DM16" s="102"/>
      <c r="DN16" s="102"/>
      <c r="DO16" s="102"/>
      <c r="DP16" s="102"/>
      <c r="DQ16" s="102"/>
      <c r="DR16" s="102"/>
      <c r="DS16" s="102"/>
      <c r="DT16" s="102"/>
      <c r="DU16" s="102"/>
      <c r="DV16" s="102"/>
      <c r="DW16" s="102"/>
      <c r="DX16" s="102"/>
      <c r="DY16" s="102"/>
      <c r="DZ16" s="102"/>
      <c r="EA16" s="102"/>
      <c r="EB16" s="102"/>
      <c r="EC16" s="102"/>
      <c r="ED16" s="102"/>
      <c r="EE16" s="102"/>
      <c r="EF16" s="102"/>
      <c r="EG16" s="102"/>
      <c r="EH16" s="102"/>
      <c r="EI16" s="102"/>
      <c r="EJ16" s="102"/>
      <c r="EK16" s="102"/>
      <c r="EL16" s="102"/>
      <c r="EM16" s="102"/>
      <c r="EN16" s="102"/>
      <c r="EO16" s="102"/>
      <c r="EP16" s="102"/>
      <c r="EQ16" s="102"/>
      <c r="ER16" s="102"/>
      <c r="ES16" s="102"/>
      <c r="ET16" s="102"/>
      <c r="EU16" s="102"/>
      <c r="EV16" s="102"/>
      <c r="EW16" s="102"/>
      <c r="EX16" s="102"/>
      <c r="EY16" s="102"/>
      <c r="EZ16" s="102"/>
      <c r="FA16" s="102"/>
      <c r="FB16" s="102"/>
      <c r="FC16" s="102"/>
      <c r="FD16" s="102"/>
      <c r="FE16" s="102"/>
      <c r="FF16" s="102"/>
      <c r="FG16" s="102"/>
      <c r="FH16" s="102"/>
      <c r="FI16" s="102"/>
      <c r="FJ16" s="102"/>
      <c r="FK16" s="102"/>
      <c r="FL16" s="102"/>
      <c r="FM16" s="102"/>
      <c r="FN16" s="102"/>
      <c r="FO16" s="102"/>
      <c r="FP16" s="102"/>
      <c r="FQ16" s="102"/>
      <c r="FR16" s="102"/>
      <c r="FS16" s="102"/>
      <c r="FT16" s="102"/>
      <c r="FU16" s="102"/>
      <c r="FV16" s="102"/>
      <c r="FW16" s="102"/>
      <c r="FX16" s="102"/>
      <c r="FY16" s="102"/>
      <c r="FZ16" s="102"/>
      <c r="GA16" s="102"/>
      <c r="GB16" s="102"/>
      <c r="GC16" s="102"/>
      <c r="GD16" s="102"/>
      <c r="GE16" s="102"/>
      <c r="GF16" s="102"/>
      <c r="GG16" s="102"/>
      <c r="GH16" s="102"/>
      <c r="GI16" s="102"/>
      <c r="GJ16" s="102"/>
      <c r="GK16" s="102"/>
      <c r="GL16" s="102"/>
      <c r="GM16" s="102"/>
      <c r="GN16" s="102"/>
      <c r="GO16" s="102"/>
      <c r="GP16" s="102"/>
      <c r="GQ16" s="102"/>
      <c r="GR16" s="102"/>
      <c r="GS16" s="102"/>
      <c r="GT16" s="102"/>
      <c r="GU16" s="102"/>
      <c r="GV16" s="102"/>
      <c r="GW16" s="102"/>
      <c r="GX16" s="102"/>
      <c r="GY16" s="102"/>
      <c r="GZ16" s="102"/>
      <c r="HA16" s="102"/>
      <c r="HB16" s="102"/>
      <c r="HC16" s="102"/>
      <c r="HD16" s="102"/>
      <c r="HE16" s="102"/>
      <c r="HF16" s="102"/>
      <c r="HG16" s="102"/>
      <c r="HH16" s="102"/>
      <c r="HI16" s="102"/>
      <c r="HJ16" s="102"/>
      <c r="HK16" s="102"/>
      <c r="HL16" s="102"/>
      <c r="HM16" s="102"/>
      <c r="HN16" s="102"/>
      <c r="HO16" s="102"/>
      <c r="HP16" s="102"/>
      <c r="HQ16" s="102"/>
      <c r="HR16" s="102"/>
      <c r="HS16" s="102"/>
      <c r="HT16" s="102"/>
      <c r="HU16" s="102"/>
      <c r="HV16" s="102"/>
      <c r="HW16" s="102"/>
      <c r="HX16" s="102"/>
      <c r="HY16" s="102"/>
      <c r="HZ16" s="102"/>
      <c r="IA16" s="102"/>
      <c r="IB16" s="102"/>
      <c r="IC16" s="102"/>
      <c r="ID16" s="102"/>
      <c r="IE16" s="102"/>
      <c r="IF16" s="102"/>
      <c r="IG16" s="102"/>
      <c r="IH16" s="102"/>
      <c r="II16" s="102"/>
      <c r="IJ16" s="102"/>
      <c r="IK16" s="102"/>
      <c r="IL16" s="102"/>
      <c r="IM16" s="102"/>
      <c r="IN16" s="102"/>
      <c r="IO16" s="102"/>
      <c r="IP16" s="102"/>
      <c r="IQ16" s="102"/>
      <c r="IR16" s="102"/>
      <c r="IS16" s="102"/>
      <c r="IT16" s="102"/>
      <c r="IU16" s="102"/>
      <c r="IV16" s="102"/>
      <c r="IW16" s="102"/>
      <c r="IX16" s="102"/>
      <c r="IY16" s="102"/>
      <c r="IZ16" s="102"/>
      <c r="JA16" s="102"/>
      <c r="JB16" s="102"/>
      <c r="JC16" s="102"/>
      <c r="JD16" s="102"/>
      <c r="JE16" s="102"/>
      <c r="JF16" s="102"/>
      <c r="JG16" s="102"/>
      <c r="JH16" s="102"/>
      <c r="JI16" s="102"/>
      <c r="JJ16" s="102"/>
      <c r="JK16" s="102"/>
      <c r="JL16" s="102"/>
      <c r="JM16" s="102"/>
      <c r="JN16" s="102"/>
      <c r="JO16" s="102"/>
      <c r="JP16" s="102"/>
      <c r="JQ16" s="102"/>
      <c r="JR16" s="102"/>
      <c r="JS16" s="102"/>
      <c r="JT16" s="102"/>
      <c r="JU16" s="102"/>
      <c r="JV16" s="102"/>
      <c r="JW16" s="102"/>
      <c r="JX16" s="102"/>
      <c r="JY16" s="102"/>
      <c r="JZ16" s="102"/>
      <c r="KA16" s="102"/>
      <c r="KB16" s="102"/>
      <c r="KC16" s="102"/>
      <c r="KD16" s="102"/>
      <c r="KE16" s="102"/>
      <c r="KF16" s="102"/>
      <c r="KG16" s="102"/>
      <c r="KH16" s="102"/>
      <c r="KI16" s="102"/>
      <c r="KJ16" s="102"/>
      <c r="KK16" s="102"/>
      <c r="KL16" s="102"/>
      <c r="KM16" s="102"/>
      <c r="KN16" s="102"/>
      <c r="KO16" s="102"/>
      <c r="KP16" s="102"/>
      <c r="KQ16" s="102"/>
      <c r="KR16" s="102"/>
      <c r="KS16" s="102"/>
      <c r="KT16" s="102"/>
      <c r="KU16" s="102"/>
      <c r="KV16" s="102"/>
      <c r="KW16" s="102"/>
      <c r="KX16" s="102"/>
      <c r="KY16" s="102"/>
      <c r="KZ16" s="102"/>
      <c r="LA16" s="102"/>
      <c r="LB16" s="102"/>
      <c r="LC16" s="102"/>
      <c r="LD16" s="102"/>
      <c r="LE16" s="102"/>
      <c r="LF16" s="102"/>
      <c r="LG16" s="102"/>
      <c r="LH16" s="102"/>
      <c r="LI16" s="102"/>
      <c r="LJ16" s="102"/>
      <c r="LK16" s="102"/>
      <c r="LL16" s="102"/>
      <c r="LM16" s="102"/>
      <c r="LN16" s="102"/>
      <c r="LO16" s="102"/>
      <c r="LP16" s="102"/>
      <c r="LQ16" s="102"/>
      <c r="LR16" s="102"/>
      <c r="LS16" s="102"/>
      <c r="LT16" s="102"/>
      <c r="LU16" s="102"/>
      <c r="LV16" s="102"/>
      <c r="LW16" s="102"/>
      <c r="LX16" s="102"/>
      <c r="LY16" s="102"/>
      <c r="LZ16" s="102"/>
      <c r="MA16" s="102"/>
      <c r="MB16" s="102"/>
      <c r="MC16" s="102"/>
      <c r="MD16" s="102"/>
      <c r="ME16" s="102"/>
      <c r="MF16" s="102"/>
      <c r="MG16" s="102"/>
      <c r="MH16" s="102"/>
      <c r="MI16" s="102"/>
      <c r="MJ16" s="102"/>
      <c r="MK16" s="102"/>
      <c r="ML16" s="102"/>
      <c r="MM16" s="102"/>
      <c r="MN16" s="102"/>
      <c r="MO16" s="102"/>
      <c r="MP16" s="102"/>
      <c r="MQ16" s="102"/>
      <c r="MR16" s="102"/>
      <c r="MS16" s="102"/>
      <c r="MT16" s="102"/>
      <c r="MU16" s="102"/>
      <c r="MV16" s="102"/>
      <c r="MW16" s="102"/>
      <c r="MX16" s="102"/>
      <c r="MY16" s="102"/>
      <c r="MZ16" s="102"/>
      <c r="NA16" s="102"/>
      <c r="NB16" s="102"/>
      <c r="NC16" s="102"/>
      <c r="ND16" s="102"/>
      <c r="NE16" s="102"/>
      <c r="NF16" s="102"/>
      <c r="NG16" s="102"/>
      <c r="NH16" s="102"/>
      <c r="NI16" s="102"/>
      <c r="NJ16" s="102"/>
      <c r="NK16" s="102"/>
      <c r="NL16" s="102"/>
      <c r="NM16" s="102"/>
      <c r="NN16" s="102"/>
      <c r="NO16" s="102"/>
      <c r="NP16" s="102"/>
      <c r="NQ16" s="102"/>
      <c r="NR16" s="102"/>
      <c r="NS16" s="102"/>
      <c r="NT16" s="102"/>
      <c r="NU16" s="102"/>
      <c r="NV16" s="102"/>
      <c r="NW16" s="102"/>
      <c r="NX16" s="102"/>
      <c r="NY16" s="102"/>
      <c r="NZ16" s="102"/>
      <c r="OA16" s="102"/>
      <c r="OB16" s="102"/>
      <c r="OC16" s="102"/>
      <c r="OD16" s="102"/>
      <c r="OE16" s="102"/>
      <c r="OF16" s="102"/>
      <c r="OG16" s="102"/>
      <c r="OH16" s="102"/>
      <c r="OI16" s="102"/>
      <c r="OJ16" s="102"/>
      <c r="OK16" s="102"/>
      <c r="OL16" s="102"/>
      <c r="OM16" s="102"/>
      <c r="ON16" s="102"/>
      <c r="OO16" s="102"/>
      <c r="OP16" s="102"/>
      <c r="OQ16" s="102"/>
      <c r="OR16" s="102"/>
      <c r="OS16" s="102"/>
      <c r="OT16" s="102"/>
      <c r="OU16" s="102"/>
      <c r="OV16" s="102"/>
      <c r="OW16" s="102"/>
      <c r="OX16" s="102"/>
      <c r="OY16" s="102"/>
      <c r="OZ16" s="102"/>
      <c r="PA16" s="102"/>
      <c r="PB16" s="102"/>
      <c r="PC16" s="102"/>
      <c r="PD16" s="102"/>
      <c r="PE16" s="102"/>
      <c r="PF16" s="102"/>
      <c r="PG16" s="102"/>
      <c r="PH16" s="102"/>
      <c r="PI16" s="102"/>
      <c r="PJ16" s="102"/>
      <c r="PK16" s="102"/>
      <c r="PL16" s="102"/>
      <c r="PM16" s="102"/>
      <c r="PN16" s="102"/>
      <c r="PO16" s="102"/>
      <c r="PP16" s="102"/>
      <c r="PQ16" s="102"/>
      <c r="PR16" s="102"/>
      <c r="PS16" s="102"/>
      <c r="PT16" s="102"/>
      <c r="PU16" s="102"/>
      <c r="PV16" s="102"/>
      <c r="PW16" s="102"/>
      <c r="PX16" s="102"/>
      <c r="PY16" s="102"/>
      <c r="PZ16" s="102"/>
      <c r="QA16" s="102"/>
      <c r="QB16" s="102"/>
      <c r="QC16" s="102"/>
      <c r="QD16" s="102"/>
      <c r="QE16" s="102"/>
      <c r="QF16" s="102"/>
      <c r="QG16" s="102"/>
      <c r="QH16" s="102"/>
      <c r="QI16" s="102"/>
      <c r="QJ16" s="102"/>
      <c r="QK16" s="102"/>
      <c r="QL16" s="102"/>
      <c r="QM16" s="102"/>
      <c r="QN16" s="102"/>
      <c r="QO16" s="102"/>
      <c r="QP16" s="102"/>
      <c r="QQ16" s="102"/>
      <c r="QR16" s="102"/>
      <c r="QS16" s="102"/>
      <c r="QT16" s="102"/>
      <c r="QU16" s="102"/>
      <c r="QV16" s="102"/>
      <c r="QW16" s="102"/>
      <c r="QX16" s="102"/>
      <c r="QY16" s="102"/>
      <c r="QZ16" s="102"/>
      <c r="RA16" s="102"/>
      <c r="RB16" s="102"/>
      <c r="RC16" s="102"/>
      <c r="RD16" s="102"/>
      <c r="RE16" s="102"/>
      <c r="RF16" s="102"/>
      <c r="RG16" s="102"/>
      <c r="RH16" s="102"/>
      <c r="RI16" s="102"/>
      <c r="RJ16" s="102"/>
      <c r="RK16" s="102"/>
      <c r="RL16" s="102"/>
      <c r="RM16" s="102"/>
      <c r="RN16" s="102"/>
      <c r="RO16" s="102"/>
      <c r="RP16" s="102"/>
      <c r="RQ16" s="102"/>
      <c r="RR16" s="102"/>
      <c r="RS16" s="102"/>
      <c r="RT16" s="102"/>
      <c r="RU16" s="102"/>
      <c r="RV16" s="102"/>
      <c r="RW16" s="102"/>
      <c r="RX16" s="102"/>
      <c r="RY16" s="102"/>
      <c r="RZ16" s="102"/>
      <c r="SA16" s="102"/>
      <c r="SB16" s="102"/>
      <c r="SC16" s="102"/>
      <c r="SD16" s="102"/>
      <c r="SE16" s="102"/>
      <c r="SF16" s="102"/>
      <c r="SG16" s="102"/>
      <c r="SH16" s="102"/>
      <c r="SI16" s="102"/>
      <c r="SJ16" s="102"/>
      <c r="SK16" s="102"/>
      <c r="SL16" s="102"/>
      <c r="SM16" s="102"/>
      <c r="SN16" s="102"/>
      <c r="SO16" s="102"/>
      <c r="SP16" s="102"/>
      <c r="SQ16" s="102"/>
      <c r="SR16" s="102"/>
      <c r="SS16" s="102"/>
      <c r="ST16" s="102"/>
      <c r="SU16" s="102"/>
      <c r="SV16" s="102"/>
      <c r="SW16" s="102"/>
      <c r="SX16" s="102"/>
      <c r="SY16" s="102"/>
      <c r="SZ16" s="102"/>
      <c r="TA16" s="102"/>
      <c r="TB16" s="102"/>
      <c r="TC16" s="102"/>
      <c r="TD16" s="102"/>
      <c r="TE16" s="102"/>
      <c r="TF16" s="102"/>
      <c r="TG16" s="102"/>
      <c r="TH16" s="102"/>
      <c r="TI16" s="102"/>
      <c r="TJ16" s="102"/>
      <c r="TK16" s="102"/>
      <c r="TL16" s="102"/>
      <c r="TM16" s="102"/>
      <c r="TN16" s="102"/>
      <c r="TO16" s="102"/>
      <c r="TP16" s="102"/>
      <c r="TQ16" s="102"/>
      <c r="TR16" s="102"/>
      <c r="TS16" s="102"/>
      <c r="TT16" s="102"/>
      <c r="TU16" s="102"/>
      <c r="TV16" s="102"/>
      <c r="TW16" s="102"/>
      <c r="TX16" s="102"/>
      <c r="TY16" s="102"/>
      <c r="TZ16" s="102"/>
      <c r="UA16" s="102"/>
      <c r="UB16" s="102"/>
      <c r="UC16" s="102"/>
      <c r="UD16" s="102"/>
      <c r="UE16" s="102"/>
      <c r="UF16" s="102"/>
      <c r="UG16" s="102"/>
      <c r="UH16" s="102"/>
      <c r="UI16" s="102"/>
      <c r="UJ16" s="102"/>
      <c r="UK16" s="102"/>
      <c r="UL16" s="102"/>
      <c r="UM16" s="102"/>
      <c r="UN16" s="102"/>
      <c r="UO16" s="102"/>
      <c r="UP16" s="102"/>
      <c r="UQ16" s="102"/>
      <c r="UR16" s="102"/>
      <c r="US16" s="102"/>
      <c r="UT16" s="102"/>
      <c r="UU16" s="102"/>
      <c r="UV16" s="102"/>
      <c r="UW16" s="102"/>
      <c r="UX16" s="102"/>
      <c r="UY16" s="102"/>
      <c r="UZ16" s="102"/>
      <c r="VA16" s="102"/>
      <c r="VB16" s="102"/>
      <c r="VC16" s="102"/>
      <c r="VD16" s="102"/>
      <c r="VE16" s="102"/>
      <c r="VF16" s="102"/>
      <c r="VG16" s="102"/>
      <c r="VH16" s="102"/>
      <c r="VI16" s="102"/>
      <c r="VJ16" s="102"/>
      <c r="VK16" s="102"/>
      <c r="VL16" s="102"/>
      <c r="VM16" s="102"/>
      <c r="VN16" s="102"/>
      <c r="VO16" s="102"/>
      <c r="VP16" s="102"/>
      <c r="VQ16" s="102"/>
      <c r="VR16" s="102"/>
      <c r="VS16" s="102"/>
      <c r="VT16" s="102"/>
      <c r="VU16" s="102"/>
      <c r="VV16" s="102"/>
      <c r="VW16" s="102"/>
      <c r="VX16" s="102"/>
      <c r="VY16" s="102"/>
      <c r="VZ16" s="102"/>
      <c r="WA16" s="102"/>
      <c r="WB16" s="102"/>
      <c r="WC16" s="102"/>
      <c r="WD16" s="102"/>
      <c r="WE16" s="102"/>
      <c r="WF16" s="102"/>
      <c r="WG16" s="102"/>
      <c r="WH16" s="102"/>
      <c r="WI16" s="102"/>
      <c r="WJ16" s="102"/>
      <c r="WK16" s="102"/>
      <c r="WL16" s="102"/>
      <c r="WM16" s="102"/>
      <c r="WN16" s="102"/>
      <c r="WO16" s="102"/>
      <c r="WP16" s="102"/>
      <c r="WQ16" s="102"/>
      <c r="WR16" s="102"/>
      <c r="WS16" s="102"/>
      <c r="WT16" s="102"/>
      <c r="WU16" s="102"/>
      <c r="WV16" s="102"/>
      <c r="WW16" s="102"/>
      <c r="WX16" s="102"/>
      <c r="WY16" s="102"/>
      <c r="WZ16" s="102"/>
      <c r="XA16" s="102"/>
      <c r="XB16" s="102"/>
      <c r="XC16" s="102"/>
      <c r="XD16" s="102"/>
      <c r="XE16" s="102"/>
      <c r="XF16" s="102"/>
      <c r="XG16" s="102"/>
      <c r="XH16" s="102"/>
      <c r="XI16" s="102"/>
      <c r="XJ16" s="102"/>
      <c r="XK16" s="102"/>
      <c r="XL16" s="102"/>
      <c r="XM16" s="102"/>
      <c r="XN16" s="102"/>
      <c r="XO16" s="102"/>
      <c r="XP16" s="102"/>
      <c r="XQ16" s="102"/>
      <c r="XR16" s="102"/>
      <c r="XS16" s="102"/>
      <c r="XT16" s="102"/>
      <c r="XU16" s="102"/>
      <c r="XV16" s="102"/>
      <c r="XW16" s="102"/>
      <c r="XX16" s="102"/>
      <c r="XY16" s="102"/>
      <c r="XZ16" s="102"/>
      <c r="YA16" s="102"/>
      <c r="YB16" s="102"/>
      <c r="YC16" s="102"/>
      <c r="YD16" s="102"/>
      <c r="YE16" s="102"/>
      <c r="YF16" s="102"/>
      <c r="YG16" s="102"/>
      <c r="YH16" s="102"/>
      <c r="YI16" s="102"/>
      <c r="YJ16" s="102"/>
      <c r="YK16" s="102"/>
      <c r="YL16" s="102"/>
      <c r="YM16" s="102"/>
      <c r="YN16" s="102"/>
      <c r="YO16" s="102"/>
      <c r="YP16" s="102"/>
      <c r="YQ16" s="102"/>
      <c r="YR16" s="102"/>
      <c r="YS16" s="102"/>
      <c r="YT16" s="102"/>
      <c r="YU16" s="102"/>
      <c r="YV16" s="102"/>
      <c r="YW16" s="102"/>
      <c r="YX16" s="102"/>
      <c r="YY16" s="102"/>
      <c r="YZ16" s="102"/>
      <c r="ZA16" s="102"/>
      <c r="ZB16" s="102"/>
      <c r="ZC16" s="102"/>
      <c r="ZD16" s="102"/>
      <c r="ZE16" s="102"/>
      <c r="ZF16" s="102"/>
      <c r="ZG16" s="102"/>
      <c r="ZH16" s="102"/>
      <c r="ZI16" s="102"/>
      <c r="ZJ16" s="102"/>
      <c r="ZK16" s="102"/>
      <c r="ZL16" s="102"/>
      <c r="ZM16" s="102"/>
      <c r="ZN16" s="102"/>
      <c r="ZO16" s="102"/>
      <c r="ZP16" s="102"/>
      <c r="ZQ16" s="102"/>
      <c r="ZR16" s="102"/>
      <c r="ZS16" s="102"/>
      <c r="ZT16" s="102"/>
      <c r="ZU16" s="102"/>
      <c r="ZV16" s="102"/>
      <c r="ZW16" s="102"/>
      <c r="ZX16" s="102"/>
      <c r="ZY16" s="102"/>
      <c r="ZZ16" s="102"/>
      <c r="AAA16" s="102"/>
      <c r="AAB16" s="102"/>
      <c r="AAC16" s="102"/>
      <c r="AAD16" s="102"/>
      <c r="AAE16" s="102"/>
      <c r="AAF16" s="102"/>
      <c r="AAG16" s="102"/>
      <c r="AAH16" s="102"/>
      <c r="AAI16" s="102"/>
      <c r="AAJ16" s="102"/>
      <c r="AAK16" s="102"/>
      <c r="AAL16" s="102"/>
      <c r="AAM16" s="102"/>
      <c r="AAN16" s="102"/>
      <c r="AAO16" s="102"/>
      <c r="AAP16" s="102"/>
      <c r="AAQ16" s="102"/>
      <c r="AAR16" s="102"/>
      <c r="AAS16" s="102"/>
      <c r="AAT16" s="102"/>
      <c r="AAU16" s="102"/>
      <c r="AAV16" s="102"/>
      <c r="AAW16" s="102"/>
      <c r="AAX16" s="102"/>
      <c r="AAY16" s="102"/>
      <c r="AAZ16" s="102"/>
      <c r="ABA16" s="102"/>
      <c r="ABB16" s="102"/>
      <c r="ABC16" s="102"/>
      <c r="ABD16" s="102"/>
      <c r="ABE16" s="102"/>
      <c r="ABF16" s="102"/>
      <c r="ABG16" s="102"/>
      <c r="ABH16" s="102"/>
      <c r="ABI16" s="102"/>
      <c r="ABJ16" s="102"/>
      <c r="ABK16" s="102"/>
      <c r="ABL16" s="102"/>
      <c r="ABM16" s="102"/>
      <c r="ABN16" s="102"/>
      <c r="ABO16" s="102"/>
      <c r="ABP16" s="102"/>
      <c r="ABQ16" s="102"/>
      <c r="ABR16" s="102"/>
      <c r="ABS16" s="102"/>
      <c r="ABT16" s="102"/>
      <c r="ABU16" s="102"/>
      <c r="ABV16" s="102"/>
      <c r="ABW16" s="102"/>
      <c r="ABX16" s="102"/>
      <c r="ABY16" s="102"/>
      <c r="ABZ16" s="102"/>
      <c r="ACA16" s="102"/>
      <c r="ACB16" s="102"/>
      <c r="ACC16" s="102"/>
      <c r="ACD16" s="102"/>
      <c r="ACE16" s="102"/>
      <c r="ACF16" s="102"/>
      <c r="ACG16" s="102"/>
      <c r="ACH16" s="102"/>
      <c r="ACI16" s="102"/>
      <c r="ACJ16" s="102"/>
      <c r="ACK16" s="102"/>
      <c r="ACL16" s="102"/>
      <c r="ACM16" s="102"/>
      <c r="ACN16" s="102"/>
      <c r="ACO16" s="102"/>
      <c r="ACP16" s="102"/>
      <c r="ACQ16" s="102"/>
      <c r="ACR16" s="102"/>
      <c r="ACS16" s="102"/>
      <c r="ACT16" s="102"/>
      <c r="ACU16" s="102"/>
      <c r="ACV16" s="102"/>
      <c r="ACW16" s="102"/>
      <c r="ACX16" s="102"/>
      <c r="ACY16" s="102"/>
      <c r="ACZ16" s="102"/>
      <c r="ADA16" s="102"/>
      <c r="ADB16" s="102"/>
      <c r="ADC16" s="102"/>
      <c r="ADD16" s="102"/>
      <c r="ADE16" s="102"/>
      <c r="ADF16" s="102"/>
      <c r="ADG16" s="102"/>
      <c r="ADH16" s="102"/>
      <c r="ADI16" s="102"/>
      <c r="ADJ16" s="102"/>
      <c r="ADK16" s="102"/>
      <c r="ADL16" s="102"/>
      <c r="ADM16" s="102"/>
      <c r="ADN16" s="102"/>
      <c r="ADO16" s="102"/>
      <c r="ADP16" s="102"/>
      <c r="ADQ16" s="102"/>
      <c r="ADR16" s="102"/>
      <c r="ADS16" s="102"/>
      <c r="ADT16" s="102"/>
      <c r="ADU16" s="102"/>
      <c r="ADV16" s="102"/>
      <c r="ADW16" s="102"/>
      <c r="ADX16" s="102"/>
      <c r="ADY16" s="102"/>
      <c r="ADZ16" s="102"/>
      <c r="AEA16" s="102"/>
      <c r="AEB16" s="102"/>
      <c r="AEC16" s="102"/>
      <c r="AED16" s="102"/>
      <c r="AEE16" s="102"/>
      <c r="AEF16" s="102"/>
      <c r="AEG16" s="102"/>
      <c r="AEH16" s="102"/>
      <c r="AEI16" s="102"/>
      <c r="AEJ16" s="102"/>
      <c r="AEK16" s="102"/>
      <c r="AEL16" s="102"/>
      <c r="AEM16" s="102"/>
      <c r="AEN16" s="102"/>
      <c r="AEO16" s="102"/>
      <c r="AEP16" s="102"/>
      <c r="AEQ16" s="102"/>
      <c r="AER16" s="102"/>
      <c r="AES16" s="102"/>
      <c r="AET16" s="102"/>
      <c r="AEU16" s="102"/>
      <c r="AEV16" s="102"/>
      <c r="AEW16" s="102"/>
      <c r="AEX16" s="102"/>
      <c r="AEY16" s="102"/>
      <c r="AEZ16" s="102"/>
      <c r="AFA16" s="102"/>
      <c r="AFB16" s="102"/>
      <c r="AFC16" s="102"/>
      <c r="AFD16" s="102"/>
      <c r="AFE16" s="102"/>
      <c r="AFF16" s="102"/>
      <c r="AFG16" s="102"/>
      <c r="AFH16" s="102"/>
      <c r="AFI16" s="102"/>
      <c r="AFJ16" s="102"/>
      <c r="AFK16" s="102"/>
      <c r="AFL16" s="102"/>
      <c r="AFM16" s="102"/>
      <c r="AFN16" s="102"/>
      <c r="AFO16" s="102"/>
      <c r="AFP16" s="102"/>
      <c r="AFQ16" s="102"/>
      <c r="AFR16" s="102"/>
      <c r="AFS16" s="102"/>
      <c r="AFT16" s="102"/>
      <c r="AFU16" s="102"/>
      <c r="AFV16" s="102"/>
      <c r="AFW16" s="102"/>
      <c r="AFX16" s="102"/>
      <c r="AFY16" s="102"/>
      <c r="AFZ16" s="102"/>
      <c r="AGA16" s="102"/>
      <c r="AGB16" s="102"/>
      <c r="AGC16" s="102"/>
      <c r="AGD16" s="102"/>
      <c r="AGE16" s="102"/>
      <c r="AGF16" s="102"/>
      <c r="AGG16" s="102"/>
      <c r="AGH16" s="102"/>
      <c r="AGI16" s="102"/>
      <c r="AGJ16" s="102"/>
      <c r="AGK16" s="102"/>
      <c r="AGL16" s="102"/>
      <c r="AGM16" s="102"/>
      <c r="AGN16" s="102"/>
      <c r="AGO16" s="102"/>
      <c r="AGP16" s="102"/>
      <c r="AGQ16" s="102"/>
      <c r="AGR16" s="102"/>
      <c r="AGS16" s="102"/>
      <c r="AGT16" s="102"/>
      <c r="AGU16" s="102"/>
      <c r="AGV16" s="102"/>
      <c r="AGW16" s="102"/>
      <c r="AGX16" s="102"/>
      <c r="AGY16" s="102"/>
      <c r="AGZ16" s="102"/>
      <c r="AHA16" s="102"/>
      <c r="AHB16" s="102"/>
      <c r="AHC16" s="102"/>
      <c r="AHD16" s="102"/>
      <c r="AHE16" s="102"/>
      <c r="AHF16" s="102"/>
      <c r="AHG16" s="102"/>
      <c r="AHH16" s="102"/>
      <c r="AHI16" s="102"/>
      <c r="AHJ16" s="102"/>
      <c r="AHK16" s="102"/>
      <c r="AHL16" s="102"/>
      <c r="AHM16" s="102"/>
      <c r="AHN16" s="102"/>
      <c r="AHO16" s="102"/>
      <c r="AHP16" s="102"/>
      <c r="AHQ16" s="102"/>
      <c r="AHR16" s="102"/>
      <c r="AHS16" s="102"/>
      <c r="AHT16" s="102"/>
      <c r="AHU16" s="102"/>
      <c r="AHV16" s="102"/>
      <c r="AHW16" s="102"/>
      <c r="AHX16" s="102"/>
      <c r="AHY16" s="102"/>
      <c r="AHZ16" s="102"/>
      <c r="AIA16" s="102"/>
      <c r="AIB16" s="102"/>
      <c r="AIC16" s="102"/>
      <c r="AID16" s="102"/>
      <c r="AIE16" s="102"/>
      <c r="AIF16" s="102"/>
      <c r="AIG16" s="102"/>
      <c r="AIH16" s="102"/>
      <c r="AII16" s="102"/>
      <c r="AIJ16" s="102"/>
      <c r="AIK16" s="102"/>
      <c r="AIL16" s="102"/>
      <c r="AIM16" s="102"/>
      <c r="AIN16" s="102"/>
      <c r="AIO16" s="102"/>
      <c r="AIP16" s="102"/>
      <c r="AIQ16" s="102"/>
      <c r="AIR16" s="102"/>
      <c r="AIS16" s="102"/>
      <c r="AIT16" s="102"/>
      <c r="AIU16" s="102"/>
      <c r="AIV16" s="102"/>
      <c r="AIW16" s="102"/>
      <c r="AIX16" s="102"/>
      <c r="AIY16" s="102"/>
      <c r="AIZ16" s="102"/>
      <c r="AJA16" s="102"/>
      <c r="AJB16" s="102"/>
      <c r="AJC16" s="102"/>
      <c r="AJD16" s="102"/>
      <c r="AJE16" s="102"/>
      <c r="AJF16" s="102"/>
      <c r="AJG16" s="102"/>
      <c r="AJH16" s="102"/>
      <c r="AJI16" s="102"/>
      <c r="AJJ16" s="102"/>
      <c r="AJK16" s="102"/>
      <c r="AJL16" s="102"/>
      <c r="AJM16" s="102"/>
      <c r="AJN16" s="102"/>
      <c r="AJO16" s="102"/>
      <c r="AJP16" s="102"/>
      <c r="AJQ16" s="102"/>
      <c r="AJR16" s="102"/>
      <c r="AJS16" s="102"/>
      <c r="AJT16" s="102"/>
      <c r="AJU16" s="102"/>
      <c r="AJV16" s="102"/>
      <c r="AJW16" s="102"/>
      <c r="AJX16" s="102"/>
      <c r="AJY16" s="102"/>
      <c r="AJZ16" s="102"/>
      <c r="AKA16" s="102"/>
      <c r="AKB16" s="102"/>
      <c r="AKC16" s="102"/>
      <c r="AKD16" s="102"/>
      <c r="AKE16" s="102"/>
      <c r="AKF16" s="102"/>
      <c r="AKG16" s="102"/>
      <c r="AKH16" s="102"/>
      <c r="AKI16" s="102"/>
      <c r="AKJ16" s="102"/>
      <c r="AKK16" s="102"/>
      <c r="AKL16" s="102"/>
      <c r="AKM16" s="102"/>
      <c r="AKN16" s="102"/>
      <c r="AKO16" s="102"/>
      <c r="AKP16" s="102"/>
      <c r="AKQ16" s="102"/>
      <c r="AKR16" s="102"/>
      <c r="AKS16" s="102"/>
      <c r="AKT16" s="102"/>
      <c r="AKU16" s="102"/>
      <c r="AKV16" s="102"/>
      <c r="AKW16" s="102"/>
      <c r="AKX16" s="102"/>
      <c r="AKY16" s="102"/>
      <c r="AKZ16" s="102"/>
      <c r="ALA16" s="102"/>
      <c r="ALB16" s="102"/>
      <c r="ALC16" s="102"/>
      <c r="ALD16" s="102"/>
      <c r="ALE16" s="102"/>
      <c r="ALF16" s="102"/>
      <c r="ALG16" s="102"/>
      <c r="ALH16" s="102"/>
      <c r="ALI16" s="102"/>
      <c r="ALJ16" s="102"/>
      <c r="ALK16" s="102"/>
      <c r="ALL16" s="102"/>
      <c r="ALM16" s="102"/>
      <c r="ALN16" s="102"/>
      <c r="ALO16" s="102"/>
      <c r="ALP16" s="102"/>
      <c r="ALQ16" s="102"/>
      <c r="ALR16" s="102"/>
      <c r="ALS16" s="102"/>
      <c r="ALT16" s="102"/>
      <c r="ALU16" s="102"/>
      <c r="ALV16" s="102"/>
      <c r="ALW16" s="102"/>
      <c r="ALX16" s="102"/>
      <c r="ALY16" s="102"/>
      <c r="ALZ16" s="102"/>
      <c r="AMA16" s="102"/>
      <c r="AMB16" s="102"/>
      <c r="AMC16" s="102"/>
      <c r="AMD16" s="102"/>
    </row>
    <row r="17" spans="1:1024" ht="149.25" customHeight="1">
      <c r="A17" s="163" t="s">
        <v>143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</row>
    <row r="18" spans="1:1024" ht="64.5" customHeight="1">
      <c r="A18" s="2" t="s">
        <v>0</v>
      </c>
      <c r="B18" s="3" t="s">
        <v>7</v>
      </c>
      <c r="C18" s="3" t="s">
        <v>8</v>
      </c>
      <c r="D18" s="143" t="s">
        <v>15</v>
      </c>
      <c r="E18" s="143"/>
      <c r="F18" s="143"/>
      <c r="G18" s="143"/>
      <c r="H18" s="2" t="s">
        <v>9</v>
      </c>
      <c r="I18" s="18" t="s">
        <v>45</v>
      </c>
      <c r="J18" s="143" t="s">
        <v>46</v>
      </c>
      <c r="K18" s="143"/>
      <c r="L18" s="2" t="s">
        <v>16</v>
      </c>
      <c r="M18" s="143" t="s">
        <v>17</v>
      </c>
      <c r="N18" s="143"/>
      <c r="AMI18"/>
      <c r="AMJ18"/>
    </row>
    <row r="19" spans="1:1024" ht="44.25" customHeight="1">
      <c r="A19" s="141">
        <v>1</v>
      </c>
      <c r="B19" s="177" t="str">
        <f>B14</f>
        <v xml:space="preserve">ГАДОБУТРОЛ </v>
      </c>
      <c r="C19" s="178" t="str">
        <f>C14</f>
        <v>РАСТВОР ДЛЯ ВНУТРИВЕННОГО ВВЕДЕНИЯ ; дозировка: 604.72 мг/мл 5 мл*</v>
      </c>
      <c r="D19" s="130" t="s">
        <v>18</v>
      </c>
      <c r="E19" s="130"/>
      <c r="F19" s="130"/>
      <c r="G19" s="130"/>
      <c r="H19" s="134" t="str">
        <f>D14</f>
        <v>см[3*];^мл</v>
      </c>
      <c r="I19" s="54" t="s">
        <v>18</v>
      </c>
      <c r="J19" s="131" t="s">
        <v>18</v>
      </c>
      <c r="K19" s="132"/>
      <c r="L19" s="42" t="s">
        <v>18</v>
      </c>
      <c r="M19" s="131" t="s">
        <v>18</v>
      </c>
      <c r="N19" s="132"/>
      <c r="AMI19"/>
      <c r="AMJ19"/>
    </row>
    <row r="20" spans="1:1024" ht="34.5" customHeight="1">
      <c r="A20" s="141"/>
      <c r="B20" s="162"/>
      <c r="C20" s="166"/>
      <c r="D20" s="174"/>
      <c r="E20" s="175"/>
      <c r="F20" s="175"/>
      <c r="G20" s="176"/>
      <c r="H20" s="135"/>
      <c r="I20" s="28" t="s">
        <v>18</v>
      </c>
      <c r="J20" s="131"/>
      <c r="K20" s="136"/>
      <c r="L20" s="137"/>
      <c r="M20" s="138" t="s">
        <v>18</v>
      </c>
      <c r="N20" s="138"/>
      <c r="AMI20"/>
      <c r="AMJ20"/>
    </row>
    <row r="21" spans="1:1024" ht="36" customHeight="1">
      <c r="A21" s="141">
        <v>2</v>
      </c>
      <c r="B21" s="161" t="str">
        <f>B15</f>
        <v xml:space="preserve">ГАДОПЕНТЕТОВАЯ КИСЛОТА </v>
      </c>
      <c r="C21" s="165" t="str">
        <f>C15</f>
        <v>РАСТВОР ДЛЯ ВНУТРИВЕННОГО ВВЕДЕНИЯ ; дозировка: 469.01 мг/мл 15 мл*</v>
      </c>
      <c r="D21" s="130" t="s">
        <v>18</v>
      </c>
      <c r="E21" s="130"/>
      <c r="F21" s="130"/>
      <c r="G21" s="130"/>
      <c r="H21" s="168" t="str">
        <f>D15</f>
        <v>см[3*];^мл</v>
      </c>
      <c r="I21" s="35"/>
      <c r="J21" s="131" t="s">
        <v>18</v>
      </c>
      <c r="K21" s="131"/>
      <c r="L21" s="23"/>
      <c r="M21" s="167"/>
      <c r="N21" s="167"/>
      <c r="AMI21"/>
      <c r="AMJ21"/>
    </row>
    <row r="22" spans="1:1024" ht="36.75" customHeight="1">
      <c r="A22" s="141"/>
      <c r="B22" s="162"/>
      <c r="C22" s="166"/>
      <c r="D22" s="130"/>
      <c r="E22" s="130"/>
      <c r="F22" s="130"/>
      <c r="G22" s="130"/>
      <c r="H22" s="135"/>
      <c r="I22" s="28" t="s">
        <v>18</v>
      </c>
      <c r="J22" s="131"/>
      <c r="K22" s="136"/>
      <c r="L22" s="137"/>
      <c r="M22" s="138" t="s">
        <v>18</v>
      </c>
      <c r="N22" s="138"/>
      <c r="AMI22"/>
      <c r="AMJ22"/>
    </row>
    <row r="23" spans="1:1024" s="79" customFormat="1" ht="36" customHeight="1">
      <c r="A23" s="141">
        <v>3</v>
      </c>
      <c r="B23" s="161" t="str">
        <f>B16</f>
        <v>ЙОПРОМИД</v>
      </c>
      <c r="C23" s="165" t="str">
        <f>C16</f>
        <v xml:space="preserve"> РАСТВОР ДЛЯ ИНЪЕКЦИЙ ; дозировка: 370 мг/мл, 200мл*</v>
      </c>
      <c r="D23" s="130"/>
      <c r="E23" s="130"/>
      <c r="F23" s="130"/>
      <c r="G23" s="130"/>
      <c r="H23" s="168" t="str">
        <f>D16</f>
        <v>см[3*];^мл</v>
      </c>
      <c r="I23" s="76"/>
      <c r="J23" s="131" t="s">
        <v>148</v>
      </c>
      <c r="K23" s="131"/>
      <c r="L23" s="23" t="s">
        <v>148</v>
      </c>
      <c r="M23" s="167" t="s">
        <v>148</v>
      </c>
      <c r="N23" s="167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</row>
    <row r="24" spans="1:1024" s="79" customFormat="1" ht="36.75" customHeight="1">
      <c r="A24" s="141"/>
      <c r="B24" s="162"/>
      <c r="C24" s="166"/>
      <c r="D24" s="130"/>
      <c r="E24" s="130"/>
      <c r="F24" s="130"/>
      <c r="G24" s="130"/>
      <c r="H24" s="135"/>
      <c r="I24" s="28"/>
      <c r="J24" s="131"/>
      <c r="K24" s="136"/>
      <c r="L24" s="137"/>
      <c r="M24" s="138" t="s">
        <v>148</v>
      </c>
      <c r="N24" s="138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</row>
    <row r="25" spans="1:1024" ht="14.25" customHeight="1"/>
    <row r="26" spans="1:1024">
      <c r="A26" s="47" t="s">
        <v>57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</row>
    <row r="27" spans="1:1024" ht="206.25" customHeight="1">
      <c r="A27" s="4" t="s">
        <v>0</v>
      </c>
      <c r="B27" s="4" t="s">
        <v>7</v>
      </c>
      <c r="C27" s="4" t="str">
        <f>C12</f>
        <v>Дозировка, лекарственная форма</v>
      </c>
      <c r="D27" s="133" t="s">
        <v>9</v>
      </c>
      <c r="E27" s="133"/>
      <c r="F27" s="133" t="s">
        <v>19</v>
      </c>
      <c r="G27" s="133"/>
      <c r="H27" s="133" t="s">
        <v>20</v>
      </c>
      <c r="I27" s="133"/>
      <c r="J27" s="133" t="s">
        <v>21</v>
      </c>
      <c r="K27" s="133"/>
      <c r="L27" s="4" t="s">
        <v>22</v>
      </c>
      <c r="M27" s="4" t="s">
        <v>23</v>
      </c>
      <c r="N27" s="4" t="s">
        <v>24</v>
      </c>
    </row>
    <row r="28" spans="1:1024" ht="60" customHeight="1">
      <c r="A28" s="41">
        <f>A14</f>
        <v>1</v>
      </c>
      <c r="B28" s="24" t="str">
        <f t="shared" ref="B28:D28" si="12">B14</f>
        <v xml:space="preserve">ГАДОБУТРОЛ </v>
      </c>
      <c r="C28" s="6" t="str">
        <f t="shared" si="12"/>
        <v>РАСТВОР ДЛЯ ВНУТРИВЕННОГО ВВЕДЕНИЯ ; дозировка: 604.72 мг/мл 5 мл*</v>
      </c>
      <c r="D28" s="112" t="str">
        <f t="shared" si="12"/>
        <v>см[3*];^мл</v>
      </c>
      <c r="E28" s="112"/>
      <c r="F28" s="113">
        <f>Q14</f>
        <v>10</v>
      </c>
      <c r="G28" s="113"/>
      <c r="H28" s="114">
        <v>205.93</v>
      </c>
      <c r="I28" s="114"/>
      <c r="J28" s="115" t="s">
        <v>18</v>
      </c>
      <c r="K28" s="115"/>
      <c r="L28" s="17">
        <f>M14</f>
        <v>303.41079999999999</v>
      </c>
      <c r="M28" s="5"/>
      <c r="N28" s="19">
        <v>205.93</v>
      </c>
      <c r="O28" s="30"/>
    </row>
    <row r="29" spans="1:1024" ht="58.5" customHeight="1">
      <c r="A29" s="41">
        <f>A15</f>
        <v>2</v>
      </c>
      <c r="B29" s="45" t="str">
        <f t="shared" ref="B29:D30" si="13">B15</f>
        <v xml:space="preserve">ГАДОПЕНТЕТОВАЯ КИСЛОТА </v>
      </c>
      <c r="C29" s="6" t="str">
        <f t="shared" si="13"/>
        <v>РАСТВОР ДЛЯ ВНУТРИВЕННОГО ВВЕДЕНИЯ ; дозировка: 469.01 мг/мл 15 мл*</v>
      </c>
      <c r="D29" s="112" t="str">
        <f t="shared" si="13"/>
        <v>см[3*];^мл</v>
      </c>
      <c r="E29" s="112"/>
      <c r="F29" s="113">
        <f>Q15</f>
        <v>10</v>
      </c>
      <c r="G29" s="113"/>
      <c r="H29" s="114">
        <v>93.73</v>
      </c>
      <c r="I29" s="114"/>
      <c r="J29" s="115" t="s">
        <v>18</v>
      </c>
      <c r="K29" s="115"/>
      <c r="L29" s="17">
        <f>M15</f>
        <v>149.07573333333335</v>
      </c>
      <c r="M29" s="5"/>
      <c r="N29" s="19">
        <v>93.73</v>
      </c>
      <c r="O29" s="30"/>
    </row>
    <row r="30" spans="1:1024" s="79" customFormat="1" ht="58.5" customHeight="1">
      <c r="A30" s="41">
        <v>3</v>
      </c>
      <c r="B30" s="77" t="str">
        <f t="shared" si="13"/>
        <v>ЙОПРОМИД</v>
      </c>
      <c r="C30" s="6" t="str">
        <f t="shared" si="13"/>
        <v xml:space="preserve"> РАСТВОР ДЛЯ ИНЪЕКЦИЙ ; дозировка: 370 мг/мл, 200мл*</v>
      </c>
      <c r="D30" s="112" t="str">
        <f t="shared" si="13"/>
        <v>см[3*];^мл</v>
      </c>
      <c r="E30" s="112"/>
      <c r="F30" s="113">
        <f>Q16</f>
        <v>10</v>
      </c>
      <c r="G30" s="113"/>
      <c r="H30" s="114">
        <v>13.91</v>
      </c>
      <c r="I30" s="114"/>
      <c r="J30" s="115"/>
      <c r="K30" s="115"/>
      <c r="L30" s="17">
        <f>M16</f>
        <v>20.0718</v>
      </c>
      <c r="M30" s="5"/>
      <c r="N30" s="19">
        <v>13.91</v>
      </c>
      <c r="O30" s="30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</row>
    <row r="32" spans="1:1024" ht="45" customHeight="1">
      <c r="A32" s="139" t="s">
        <v>58</v>
      </c>
      <c r="B32" s="139"/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</row>
    <row r="33" spans="1:1024">
      <c r="A33" s="7"/>
      <c r="B33" s="8" t="s">
        <v>25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024">
      <c r="A34" s="7"/>
      <c r="B34" s="9" t="s">
        <v>26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1:1024" ht="90" customHeight="1">
      <c r="A35" s="171" t="s">
        <v>27</v>
      </c>
      <c r="B35" s="171"/>
      <c r="C35" s="171"/>
      <c r="D35" s="171"/>
      <c r="E35" s="171"/>
      <c r="F35" s="171"/>
      <c r="G35" s="171"/>
      <c r="H35" s="171"/>
      <c r="I35" s="171"/>
      <c r="J35" s="171"/>
      <c r="K35" s="171"/>
      <c r="L35" s="171"/>
      <c r="M35" s="171"/>
      <c r="N35" s="171"/>
    </row>
    <row r="36" spans="1:1024" ht="60.75" customHeight="1">
      <c r="A36" s="4" t="s">
        <v>0</v>
      </c>
      <c r="B36" s="4" t="s">
        <v>7</v>
      </c>
      <c r="C36" s="4" t="str">
        <f>C12</f>
        <v>Дозировка, лекарственная форма</v>
      </c>
      <c r="D36" s="133" t="s">
        <v>9</v>
      </c>
      <c r="E36" s="133"/>
      <c r="F36" s="133"/>
      <c r="G36" s="133"/>
      <c r="H36" s="16" t="s">
        <v>40</v>
      </c>
      <c r="I36" s="133" t="s">
        <v>28</v>
      </c>
      <c r="J36" s="133"/>
      <c r="K36" s="133" t="s">
        <v>29</v>
      </c>
      <c r="L36" s="133"/>
      <c r="M36" s="133" t="s">
        <v>30</v>
      </c>
      <c r="N36" s="133"/>
      <c r="O36" s="36" t="s">
        <v>19</v>
      </c>
      <c r="AMJ36"/>
    </row>
    <row r="37" spans="1:1024" ht="66.75" customHeight="1">
      <c r="A37" s="41">
        <f>A14</f>
        <v>1</v>
      </c>
      <c r="B37" s="24" t="str">
        <f>B28</f>
        <v xml:space="preserve">ГАДОБУТРОЛ </v>
      </c>
      <c r="C37" s="10" t="str">
        <f t="shared" ref="C37:D37" si="14">C14</f>
        <v>РАСТВОР ДЛЯ ВНУТРИВЕННОГО ВВЕДЕНИЯ ; дозировка: 604.72 мг/мл 5 мл*</v>
      </c>
      <c r="D37" s="112" t="str">
        <f t="shared" si="14"/>
        <v>см[3*];^мл</v>
      </c>
      <c r="E37" s="112"/>
      <c r="F37" s="112"/>
      <c r="G37" s="112"/>
      <c r="H37" s="11">
        <f>E14*F14</f>
        <v>125</v>
      </c>
      <c r="I37" s="116">
        <f>N28</f>
        <v>205.93</v>
      </c>
      <c r="J37" s="116"/>
      <c r="K37" s="117">
        <v>249.17</v>
      </c>
      <c r="L37" s="117"/>
      <c r="M37" s="116">
        <f>H37*K37</f>
        <v>31146.25</v>
      </c>
      <c r="N37" s="116"/>
      <c r="O37" s="37">
        <f>Q14</f>
        <v>10</v>
      </c>
      <c r="AMJ37"/>
    </row>
    <row r="38" spans="1:1024" ht="69" customHeight="1">
      <c r="A38" s="41">
        <f>A15</f>
        <v>2</v>
      </c>
      <c r="B38" s="39" t="str">
        <f>B29</f>
        <v xml:space="preserve">ГАДОПЕНТЕТОВАЯ КИСЛОТА </v>
      </c>
      <c r="C38" s="10" t="str">
        <f>C15</f>
        <v>РАСТВОР ДЛЯ ВНУТРИВЕННОГО ВВЕДЕНИЯ ; дозировка: 469.01 мг/мл 15 мл*</v>
      </c>
      <c r="D38" s="112" t="str">
        <f>D15</f>
        <v>см[3*];^мл</v>
      </c>
      <c r="E38" s="112"/>
      <c r="F38" s="112"/>
      <c r="G38" s="112"/>
      <c r="H38" s="11">
        <f>E15*F15</f>
        <v>150</v>
      </c>
      <c r="I38" s="116">
        <f>N29</f>
        <v>93.73</v>
      </c>
      <c r="J38" s="116"/>
      <c r="K38" s="117">
        <v>113.41</v>
      </c>
      <c r="L38" s="117"/>
      <c r="M38" s="116">
        <f t="shared" ref="M38:M39" si="15">H38*K38</f>
        <v>17011.5</v>
      </c>
      <c r="N38" s="116"/>
      <c r="O38" s="40">
        <f>Q15</f>
        <v>10</v>
      </c>
      <c r="AMJ38"/>
    </row>
    <row r="39" spans="1:1024" s="79" customFormat="1" ht="69" customHeight="1">
      <c r="A39" s="41">
        <v>3</v>
      </c>
      <c r="B39" s="77" t="str">
        <f>B30</f>
        <v>ЙОПРОМИД</v>
      </c>
      <c r="C39" s="10" t="str">
        <f>C16</f>
        <v xml:space="preserve"> РАСТВОР ДЛЯ ИНЪЕКЦИЙ ; дозировка: 370 мг/мл, 200мл*</v>
      </c>
      <c r="D39" s="112" t="str">
        <f>D16</f>
        <v>см[3*];^мл</v>
      </c>
      <c r="E39" s="112"/>
      <c r="F39" s="112"/>
      <c r="G39" s="112"/>
      <c r="H39" s="11">
        <f>E16*F16</f>
        <v>400</v>
      </c>
      <c r="I39" s="116">
        <f>N30</f>
        <v>13.91</v>
      </c>
      <c r="J39" s="116"/>
      <c r="K39" s="117">
        <v>16.829999999999998</v>
      </c>
      <c r="L39" s="117"/>
      <c r="M39" s="116">
        <f t="shared" si="15"/>
        <v>6731.9999999999991</v>
      </c>
      <c r="N39" s="116"/>
      <c r="O39" s="80">
        <f>Q16</f>
        <v>10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  <c r="OO39" s="1"/>
      <c r="OP39" s="1"/>
      <c r="OQ39" s="1"/>
      <c r="OR39" s="1"/>
      <c r="OS39" s="1"/>
      <c r="OT39" s="1"/>
      <c r="OU39" s="1"/>
      <c r="OV39" s="1"/>
      <c r="OW39" s="1"/>
      <c r="OX39" s="1"/>
      <c r="OY39" s="1"/>
      <c r="OZ39" s="1"/>
      <c r="PA39" s="1"/>
      <c r="PB39" s="1"/>
      <c r="PC39" s="1"/>
      <c r="PD39" s="1"/>
      <c r="PE39" s="1"/>
      <c r="PF39" s="1"/>
      <c r="PG39" s="1"/>
      <c r="PH39" s="1"/>
      <c r="PI39" s="1"/>
      <c r="PJ39" s="1"/>
      <c r="PK39" s="1"/>
      <c r="PL39" s="1"/>
      <c r="PM39" s="1"/>
      <c r="PN39" s="1"/>
      <c r="PO39" s="1"/>
      <c r="PP39" s="1"/>
      <c r="PQ39" s="1"/>
      <c r="PR39" s="1"/>
      <c r="PS39" s="1"/>
      <c r="PT39" s="1"/>
      <c r="PU39" s="1"/>
      <c r="PV39" s="1"/>
      <c r="PW39" s="1"/>
      <c r="PX39" s="1"/>
      <c r="PY39" s="1"/>
      <c r="PZ39" s="1"/>
      <c r="QA39" s="1"/>
      <c r="QB39" s="1"/>
      <c r="QC39" s="1"/>
      <c r="QD39" s="1"/>
      <c r="QE39" s="1"/>
      <c r="QF39" s="1"/>
      <c r="QG39" s="1"/>
      <c r="QH39" s="1"/>
      <c r="QI39" s="1"/>
      <c r="QJ39" s="1"/>
      <c r="QK39" s="1"/>
      <c r="QL39" s="1"/>
      <c r="QM39" s="1"/>
      <c r="QN39" s="1"/>
      <c r="QO39" s="1"/>
      <c r="QP39" s="1"/>
      <c r="QQ39" s="1"/>
      <c r="QR39" s="1"/>
      <c r="QS39" s="1"/>
      <c r="QT39" s="1"/>
      <c r="QU39" s="1"/>
      <c r="QV39" s="1"/>
      <c r="QW39" s="1"/>
      <c r="QX39" s="1"/>
      <c r="QY39" s="1"/>
      <c r="QZ39" s="1"/>
      <c r="RA39" s="1"/>
      <c r="RB39" s="1"/>
      <c r="RC39" s="1"/>
      <c r="RD39" s="1"/>
      <c r="RE39" s="1"/>
      <c r="RF39" s="1"/>
      <c r="RG39" s="1"/>
      <c r="RH39" s="1"/>
      <c r="RI39" s="1"/>
      <c r="RJ39" s="1"/>
      <c r="RK39" s="1"/>
      <c r="RL39" s="1"/>
      <c r="RM39" s="1"/>
      <c r="RN39" s="1"/>
      <c r="RO39" s="1"/>
      <c r="RP39" s="1"/>
      <c r="RQ39" s="1"/>
      <c r="RR39" s="1"/>
      <c r="RS39" s="1"/>
      <c r="RT39" s="1"/>
      <c r="RU39" s="1"/>
      <c r="RV39" s="1"/>
      <c r="RW39" s="1"/>
      <c r="RX39" s="1"/>
      <c r="RY39" s="1"/>
      <c r="RZ39" s="1"/>
      <c r="SA39" s="1"/>
      <c r="SB39" s="1"/>
      <c r="SC39" s="1"/>
      <c r="SD39" s="1"/>
      <c r="SE39" s="1"/>
      <c r="SF39" s="1"/>
      <c r="SG39" s="1"/>
      <c r="SH39" s="1"/>
      <c r="SI39" s="1"/>
      <c r="SJ39" s="1"/>
      <c r="SK39" s="1"/>
      <c r="SL39" s="1"/>
      <c r="SM39" s="1"/>
      <c r="SN39" s="1"/>
      <c r="SO39" s="1"/>
      <c r="SP39" s="1"/>
      <c r="SQ39" s="1"/>
      <c r="SR39" s="1"/>
      <c r="SS39" s="1"/>
      <c r="ST39" s="1"/>
      <c r="SU39" s="1"/>
      <c r="SV39" s="1"/>
      <c r="SW39" s="1"/>
      <c r="SX39" s="1"/>
      <c r="SY39" s="1"/>
      <c r="SZ39" s="1"/>
      <c r="TA39" s="1"/>
      <c r="TB39" s="1"/>
      <c r="TC39" s="1"/>
      <c r="TD39" s="1"/>
      <c r="TE39" s="1"/>
      <c r="TF39" s="1"/>
      <c r="TG39" s="1"/>
      <c r="TH39" s="1"/>
      <c r="TI39" s="1"/>
      <c r="TJ39" s="1"/>
      <c r="TK39" s="1"/>
      <c r="TL39" s="1"/>
      <c r="TM39" s="1"/>
      <c r="TN39" s="1"/>
      <c r="TO39" s="1"/>
      <c r="TP39" s="1"/>
      <c r="TQ39" s="1"/>
      <c r="TR39" s="1"/>
      <c r="TS39" s="1"/>
      <c r="TT39" s="1"/>
      <c r="TU39" s="1"/>
      <c r="TV39" s="1"/>
      <c r="TW39" s="1"/>
      <c r="TX39" s="1"/>
      <c r="TY39" s="1"/>
      <c r="TZ39" s="1"/>
      <c r="UA39" s="1"/>
      <c r="UB39" s="1"/>
      <c r="UC39" s="1"/>
      <c r="UD39" s="1"/>
      <c r="UE39" s="1"/>
      <c r="UF39" s="1"/>
      <c r="UG39" s="1"/>
      <c r="UH39" s="1"/>
      <c r="UI39" s="1"/>
      <c r="UJ39" s="1"/>
      <c r="UK39" s="1"/>
      <c r="UL39" s="1"/>
      <c r="UM39" s="1"/>
      <c r="UN39" s="1"/>
      <c r="UO39" s="1"/>
      <c r="UP39" s="1"/>
      <c r="UQ39" s="1"/>
      <c r="UR39" s="1"/>
      <c r="US39" s="1"/>
      <c r="UT39" s="1"/>
      <c r="UU39" s="1"/>
      <c r="UV39" s="1"/>
      <c r="UW39" s="1"/>
      <c r="UX39" s="1"/>
      <c r="UY39" s="1"/>
      <c r="UZ39" s="1"/>
      <c r="VA39" s="1"/>
      <c r="VB39" s="1"/>
      <c r="VC39" s="1"/>
      <c r="VD39" s="1"/>
      <c r="VE39" s="1"/>
      <c r="VF39" s="1"/>
      <c r="VG39" s="1"/>
      <c r="VH39" s="1"/>
      <c r="VI39" s="1"/>
      <c r="VJ39" s="1"/>
      <c r="VK39" s="1"/>
      <c r="VL39" s="1"/>
      <c r="VM39" s="1"/>
      <c r="VN39" s="1"/>
      <c r="VO39" s="1"/>
      <c r="VP39" s="1"/>
      <c r="VQ39" s="1"/>
      <c r="VR39" s="1"/>
      <c r="VS39" s="1"/>
      <c r="VT39" s="1"/>
      <c r="VU39" s="1"/>
      <c r="VV39" s="1"/>
      <c r="VW39" s="1"/>
      <c r="VX39" s="1"/>
      <c r="VY39" s="1"/>
      <c r="VZ39" s="1"/>
      <c r="WA39" s="1"/>
      <c r="WB39" s="1"/>
      <c r="WC39" s="1"/>
      <c r="WD39" s="1"/>
      <c r="WE39" s="1"/>
      <c r="WF39" s="1"/>
      <c r="WG39" s="1"/>
      <c r="WH39" s="1"/>
      <c r="WI39" s="1"/>
      <c r="WJ39" s="1"/>
      <c r="WK39" s="1"/>
      <c r="WL39" s="1"/>
      <c r="WM39" s="1"/>
      <c r="WN39" s="1"/>
      <c r="WO39" s="1"/>
      <c r="WP39" s="1"/>
      <c r="WQ39" s="1"/>
      <c r="WR39" s="1"/>
      <c r="WS39" s="1"/>
      <c r="WT39" s="1"/>
      <c r="WU39" s="1"/>
      <c r="WV39" s="1"/>
      <c r="WW39" s="1"/>
      <c r="WX39" s="1"/>
      <c r="WY39" s="1"/>
      <c r="WZ39" s="1"/>
      <c r="XA39" s="1"/>
      <c r="XB39" s="1"/>
      <c r="XC39" s="1"/>
      <c r="XD39" s="1"/>
      <c r="XE39" s="1"/>
      <c r="XF39" s="1"/>
      <c r="XG39" s="1"/>
      <c r="XH39" s="1"/>
      <c r="XI39" s="1"/>
      <c r="XJ39" s="1"/>
      <c r="XK39" s="1"/>
      <c r="XL39" s="1"/>
      <c r="XM39" s="1"/>
      <c r="XN39" s="1"/>
      <c r="XO39" s="1"/>
      <c r="XP39" s="1"/>
      <c r="XQ39" s="1"/>
      <c r="XR39" s="1"/>
      <c r="XS39" s="1"/>
      <c r="XT39" s="1"/>
      <c r="XU39" s="1"/>
      <c r="XV39" s="1"/>
      <c r="XW39" s="1"/>
      <c r="XX39" s="1"/>
      <c r="XY39" s="1"/>
      <c r="XZ39" s="1"/>
      <c r="YA39" s="1"/>
      <c r="YB39" s="1"/>
      <c r="YC39" s="1"/>
      <c r="YD39" s="1"/>
      <c r="YE39" s="1"/>
      <c r="YF39" s="1"/>
      <c r="YG39" s="1"/>
      <c r="YH39" s="1"/>
      <c r="YI39" s="1"/>
      <c r="YJ39" s="1"/>
      <c r="YK39" s="1"/>
      <c r="YL39" s="1"/>
      <c r="YM39" s="1"/>
      <c r="YN39" s="1"/>
      <c r="YO39" s="1"/>
      <c r="YP39" s="1"/>
      <c r="YQ39" s="1"/>
      <c r="YR39" s="1"/>
      <c r="YS39" s="1"/>
      <c r="YT39" s="1"/>
      <c r="YU39" s="1"/>
      <c r="YV39" s="1"/>
      <c r="YW39" s="1"/>
      <c r="YX39" s="1"/>
      <c r="YY39" s="1"/>
      <c r="YZ39" s="1"/>
      <c r="ZA39" s="1"/>
      <c r="ZB39" s="1"/>
      <c r="ZC39" s="1"/>
      <c r="ZD39" s="1"/>
      <c r="ZE39" s="1"/>
      <c r="ZF39" s="1"/>
      <c r="ZG39" s="1"/>
      <c r="ZH39" s="1"/>
      <c r="ZI39" s="1"/>
      <c r="ZJ39" s="1"/>
      <c r="ZK39" s="1"/>
      <c r="ZL39" s="1"/>
      <c r="ZM39" s="1"/>
      <c r="ZN39" s="1"/>
      <c r="ZO39" s="1"/>
      <c r="ZP39" s="1"/>
      <c r="ZQ39" s="1"/>
      <c r="ZR39" s="1"/>
      <c r="ZS39" s="1"/>
      <c r="ZT39" s="1"/>
      <c r="ZU39" s="1"/>
      <c r="ZV39" s="1"/>
      <c r="ZW39" s="1"/>
      <c r="ZX39" s="1"/>
      <c r="ZY39" s="1"/>
      <c r="ZZ39" s="1"/>
      <c r="AAA39" s="1"/>
      <c r="AAB39" s="1"/>
      <c r="AAC39" s="1"/>
      <c r="AAD39" s="1"/>
      <c r="AAE39" s="1"/>
      <c r="AAF39" s="1"/>
      <c r="AAG39" s="1"/>
      <c r="AAH39" s="1"/>
      <c r="AAI39" s="1"/>
      <c r="AAJ39" s="1"/>
      <c r="AAK39" s="1"/>
      <c r="AAL39" s="1"/>
      <c r="AAM39" s="1"/>
      <c r="AAN39" s="1"/>
      <c r="AAO39" s="1"/>
      <c r="AAP39" s="1"/>
      <c r="AAQ39" s="1"/>
      <c r="AAR39" s="1"/>
      <c r="AAS39" s="1"/>
      <c r="AAT39" s="1"/>
      <c r="AAU39" s="1"/>
      <c r="AAV39" s="1"/>
      <c r="AAW39" s="1"/>
      <c r="AAX39" s="1"/>
      <c r="AAY39" s="1"/>
      <c r="AAZ39" s="1"/>
      <c r="ABA39" s="1"/>
      <c r="ABB39" s="1"/>
      <c r="ABC39" s="1"/>
      <c r="ABD39" s="1"/>
      <c r="ABE39" s="1"/>
      <c r="ABF39" s="1"/>
      <c r="ABG39" s="1"/>
      <c r="ABH39" s="1"/>
      <c r="ABI39" s="1"/>
      <c r="ABJ39" s="1"/>
      <c r="ABK39" s="1"/>
      <c r="ABL39" s="1"/>
      <c r="ABM39" s="1"/>
      <c r="ABN39" s="1"/>
      <c r="ABO39" s="1"/>
      <c r="ABP39" s="1"/>
      <c r="ABQ39" s="1"/>
      <c r="ABR39" s="1"/>
      <c r="ABS39" s="1"/>
      <c r="ABT39" s="1"/>
      <c r="ABU39" s="1"/>
      <c r="ABV39" s="1"/>
      <c r="ABW39" s="1"/>
      <c r="ABX39" s="1"/>
      <c r="ABY39" s="1"/>
      <c r="ABZ39" s="1"/>
      <c r="ACA39" s="1"/>
      <c r="ACB39" s="1"/>
      <c r="ACC39" s="1"/>
      <c r="ACD39" s="1"/>
      <c r="ACE39" s="1"/>
      <c r="ACF39" s="1"/>
      <c r="ACG39" s="1"/>
      <c r="ACH39" s="1"/>
      <c r="ACI39" s="1"/>
      <c r="ACJ39" s="1"/>
      <c r="ACK39" s="1"/>
      <c r="ACL39" s="1"/>
      <c r="ACM39" s="1"/>
      <c r="ACN39" s="1"/>
      <c r="ACO39" s="1"/>
      <c r="ACP39" s="1"/>
      <c r="ACQ39" s="1"/>
      <c r="ACR39" s="1"/>
      <c r="ACS39" s="1"/>
      <c r="ACT39" s="1"/>
      <c r="ACU39" s="1"/>
      <c r="ACV39" s="1"/>
      <c r="ACW39" s="1"/>
      <c r="ACX39" s="1"/>
      <c r="ACY39" s="1"/>
      <c r="ACZ39" s="1"/>
      <c r="ADA39" s="1"/>
      <c r="ADB39" s="1"/>
      <c r="ADC39" s="1"/>
      <c r="ADD39" s="1"/>
      <c r="ADE39" s="1"/>
      <c r="ADF39" s="1"/>
      <c r="ADG39" s="1"/>
      <c r="ADH39" s="1"/>
      <c r="ADI39" s="1"/>
      <c r="ADJ39" s="1"/>
      <c r="ADK39" s="1"/>
      <c r="ADL39" s="1"/>
      <c r="ADM39" s="1"/>
      <c r="ADN39" s="1"/>
      <c r="ADO39" s="1"/>
      <c r="ADP39" s="1"/>
      <c r="ADQ39" s="1"/>
      <c r="ADR39" s="1"/>
      <c r="ADS39" s="1"/>
      <c r="ADT39" s="1"/>
      <c r="ADU39" s="1"/>
      <c r="ADV39" s="1"/>
      <c r="ADW39" s="1"/>
      <c r="ADX39" s="1"/>
      <c r="ADY39" s="1"/>
      <c r="ADZ39" s="1"/>
      <c r="AEA39" s="1"/>
      <c r="AEB39" s="1"/>
      <c r="AEC39" s="1"/>
      <c r="AED39" s="1"/>
      <c r="AEE39" s="1"/>
      <c r="AEF39" s="1"/>
      <c r="AEG39" s="1"/>
      <c r="AEH39" s="1"/>
      <c r="AEI39" s="1"/>
      <c r="AEJ39" s="1"/>
      <c r="AEK39" s="1"/>
      <c r="AEL39" s="1"/>
      <c r="AEM39" s="1"/>
      <c r="AEN39" s="1"/>
      <c r="AEO39" s="1"/>
      <c r="AEP39" s="1"/>
      <c r="AEQ39" s="1"/>
      <c r="AER39" s="1"/>
      <c r="AES39" s="1"/>
      <c r="AET39" s="1"/>
      <c r="AEU39" s="1"/>
      <c r="AEV39" s="1"/>
      <c r="AEW39" s="1"/>
      <c r="AEX39" s="1"/>
      <c r="AEY39" s="1"/>
      <c r="AEZ39" s="1"/>
      <c r="AFA39" s="1"/>
      <c r="AFB39" s="1"/>
      <c r="AFC39" s="1"/>
      <c r="AFD39" s="1"/>
      <c r="AFE39" s="1"/>
      <c r="AFF39" s="1"/>
      <c r="AFG39" s="1"/>
      <c r="AFH39" s="1"/>
      <c r="AFI39" s="1"/>
      <c r="AFJ39" s="1"/>
      <c r="AFK39" s="1"/>
      <c r="AFL39" s="1"/>
      <c r="AFM39" s="1"/>
      <c r="AFN39" s="1"/>
      <c r="AFO39" s="1"/>
      <c r="AFP39" s="1"/>
      <c r="AFQ39" s="1"/>
      <c r="AFR39" s="1"/>
      <c r="AFS39" s="1"/>
      <c r="AFT39" s="1"/>
      <c r="AFU39" s="1"/>
      <c r="AFV39" s="1"/>
      <c r="AFW39" s="1"/>
      <c r="AFX39" s="1"/>
      <c r="AFY39" s="1"/>
      <c r="AFZ39" s="1"/>
      <c r="AGA39" s="1"/>
      <c r="AGB39" s="1"/>
      <c r="AGC39" s="1"/>
      <c r="AGD39" s="1"/>
      <c r="AGE39" s="1"/>
      <c r="AGF39" s="1"/>
      <c r="AGG39" s="1"/>
      <c r="AGH39" s="1"/>
      <c r="AGI39" s="1"/>
      <c r="AGJ39" s="1"/>
      <c r="AGK39" s="1"/>
      <c r="AGL39" s="1"/>
      <c r="AGM39" s="1"/>
      <c r="AGN39" s="1"/>
      <c r="AGO39" s="1"/>
      <c r="AGP39" s="1"/>
      <c r="AGQ39" s="1"/>
      <c r="AGR39" s="1"/>
      <c r="AGS39" s="1"/>
      <c r="AGT39" s="1"/>
      <c r="AGU39" s="1"/>
      <c r="AGV39" s="1"/>
      <c r="AGW39" s="1"/>
      <c r="AGX39" s="1"/>
      <c r="AGY39" s="1"/>
      <c r="AGZ39" s="1"/>
      <c r="AHA39" s="1"/>
      <c r="AHB39" s="1"/>
      <c r="AHC39" s="1"/>
      <c r="AHD39" s="1"/>
      <c r="AHE39" s="1"/>
      <c r="AHF39" s="1"/>
      <c r="AHG39" s="1"/>
      <c r="AHH39" s="1"/>
      <c r="AHI39" s="1"/>
      <c r="AHJ39" s="1"/>
      <c r="AHK39" s="1"/>
      <c r="AHL39" s="1"/>
      <c r="AHM39" s="1"/>
      <c r="AHN39" s="1"/>
      <c r="AHO39" s="1"/>
      <c r="AHP39" s="1"/>
      <c r="AHQ39" s="1"/>
      <c r="AHR39" s="1"/>
      <c r="AHS39" s="1"/>
      <c r="AHT39" s="1"/>
      <c r="AHU39" s="1"/>
      <c r="AHV39" s="1"/>
      <c r="AHW39" s="1"/>
      <c r="AHX39" s="1"/>
      <c r="AHY39" s="1"/>
      <c r="AHZ39" s="1"/>
      <c r="AIA39" s="1"/>
      <c r="AIB39" s="1"/>
      <c r="AIC39" s="1"/>
      <c r="AID39" s="1"/>
      <c r="AIE39" s="1"/>
      <c r="AIF39" s="1"/>
      <c r="AIG39" s="1"/>
      <c r="AIH39" s="1"/>
      <c r="AII39" s="1"/>
      <c r="AIJ39" s="1"/>
      <c r="AIK39" s="1"/>
      <c r="AIL39" s="1"/>
      <c r="AIM39" s="1"/>
      <c r="AIN39" s="1"/>
      <c r="AIO39" s="1"/>
      <c r="AIP39" s="1"/>
      <c r="AIQ39" s="1"/>
      <c r="AIR39" s="1"/>
      <c r="AIS39" s="1"/>
      <c r="AIT39" s="1"/>
      <c r="AIU39" s="1"/>
      <c r="AIV39" s="1"/>
      <c r="AIW39" s="1"/>
      <c r="AIX39" s="1"/>
      <c r="AIY39" s="1"/>
      <c r="AIZ39" s="1"/>
      <c r="AJA39" s="1"/>
      <c r="AJB39" s="1"/>
      <c r="AJC39" s="1"/>
      <c r="AJD39" s="1"/>
      <c r="AJE39" s="1"/>
      <c r="AJF39" s="1"/>
      <c r="AJG39" s="1"/>
      <c r="AJH39" s="1"/>
      <c r="AJI39" s="1"/>
      <c r="AJJ39" s="1"/>
      <c r="AJK39" s="1"/>
      <c r="AJL39" s="1"/>
      <c r="AJM39" s="1"/>
      <c r="AJN39" s="1"/>
      <c r="AJO39" s="1"/>
      <c r="AJP39" s="1"/>
      <c r="AJQ39" s="1"/>
      <c r="AJR39" s="1"/>
      <c r="AJS39" s="1"/>
      <c r="AJT39" s="1"/>
      <c r="AJU39" s="1"/>
      <c r="AJV39" s="1"/>
      <c r="AJW39" s="1"/>
      <c r="AJX39" s="1"/>
      <c r="AJY39" s="1"/>
      <c r="AJZ39" s="1"/>
      <c r="AKA39" s="1"/>
      <c r="AKB39" s="1"/>
      <c r="AKC39" s="1"/>
      <c r="AKD39" s="1"/>
      <c r="AKE39" s="1"/>
      <c r="AKF39" s="1"/>
      <c r="AKG39" s="1"/>
      <c r="AKH39" s="1"/>
      <c r="AKI39" s="1"/>
      <c r="AKJ39" s="1"/>
      <c r="AKK39" s="1"/>
      <c r="AKL39" s="1"/>
      <c r="AKM39" s="1"/>
      <c r="AKN39" s="1"/>
      <c r="AKO39" s="1"/>
      <c r="AKP39" s="1"/>
      <c r="AKQ39" s="1"/>
      <c r="AKR39" s="1"/>
      <c r="AKS39" s="1"/>
      <c r="AKT39" s="1"/>
      <c r="AKU39" s="1"/>
      <c r="AKV39" s="1"/>
      <c r="AKW39" s="1"/>
      <c r="AKX39" s="1"/>
      <c r="AKY39" s="1"/>
      <c r="AKZ39" s="1"/>
      <c r="ALA39" s="1"/>
      <c r="ALB39" s="1"/>
      <c r="ALC39" s="1"/>
      <c r="ALD39" s="1"/>
      <c r="ALE39" s="1"/>
      <c r="ALF39" s="1"/>
      <c r="ALG39" s="1"/>
      <c r="ALH39" s="1"/>
      <c r="ALI39" s="1"/>
      <c r="ALJ39" s="1"/>
      <c r="ALK39" s="1"/>
      <c r="ALL39" s="1"/>
      <c r="ALM39" s="1"/>
      <c r="ALN39" s="1"/>
      <c r="ALO39" s="1"/>
      <c r="ALP39" s="1"/>
      <c r="ALQ39" s="1"/>
      <c r="ALR39" s="1"/>
      <c r="ALS39" s="1"/>
      <c r="ALT39" s="1"/>
      <c r="ALU39" s="1"/>
      <c r="ALV39" s="1"/>
      <c r="ALW39" s="1"/>
      <c r="ALX39" s="1"/>
      <c r="ALY39" s="1"/>
      <c r="ALZ39" s="1"/>
      <c r="AMA39" s="1"/>
      <c r="AMB39" s="1"/>
      <c r="AMC39" s="1"/>
      <c r="AMD39" s="1"/>
      <c r="AME39" s="1"/>
      <c r="AMF39" s="1"/>
      <c r="AMG39" s="1"/>
      <c r="AMH39" s="1"/>
      <c r="AMI39" s="1"/>
    </row>
    <row r="40" spans="1:1024" ht="28.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154">
        <f>M37+M38+M39</f>
        <v>54889.75</v>
      </c>
      <c r="N40" s="154"/>
    </row>
    <row r="41" spans="1:1024" s="70" customFormat="1">
      <c r="A41" s="7"/>
      <c r="B41" s="157" t="s">
        <v>142</v>
      </c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  <c r="WT41" s="1"/>
      <c r="WU41" s="1"/>
      <c r="WV41" s="1"/>
      <c r="WW41" s="1"/>
      <c r="WX41" s="1"/>
      <c r="WY41" s="1"/>
      <c r="WZ41" s="1"/>
      <c r="XA41" s="1"/>
      <c r="XB41" s="1"/>
      <c r="XC41" s="1"/>
      <c r="XD41" s="1"/>
      <c r="XE41" s="1"/>
      <c r="XF41" s="1"/>
      <c r="XG41" s="1"/>
      <c r="XH41" s="1"/>
      <c r="XI41" s="1"/>
      <c r="XJ41" s="1"/>
      <c r="XK41" s="1"/>
      <c r="XL41" s="1"/>
      <c r="XM41" s="1"/>
      <c r="XN41" s="1"/>
      <c r="XO41" s="1"/>
      <c r="XP41" s="1"/>
      <c r="XQ41" s="1"/>
      <c r="XR41" s="1"/>
      <c r="XS41" s="1"/>
      <c r="XT41" s="1"/>
      <c r="XU41" s="1"/>
      <c r="XV41" s="1"/>
      <c r="XW41" s="1"/>
      <c r="XX41" s="1"/>
      <c r="XY41" s="1"/>
      <c r="XZ41" s="1"/>
      <c r="YA41" s="1"/>
      <c r="YB41" s="1"/>
      <c r="YC41" s="1"/>
      <c r="YD41" s="1"/>
      <c r="YE41" s="1"/>
      <c r="YF41" s="1"/>
      <c r="YG41" s="1"/>
      <c r="YH41" s="1"/>
      <c r="YI41" s="1"/>
      <c r="YJ41" s="1"/>
      <c r="YK41" s="1"/>
      <c r="YL41" s="1"/>
      <c r="YM41" s="1"/>
      <c r="YN41" s="1"/>
      <c r="YO41" s="1"/>
      <c r="YP41" s="1"/>
      <c r="YQ41" s="1"/>
      <c r="YR41" s="1"/>
      <c r="YS41" s="1"/>
      <c r="YT41" s="1"/>
      <c r="YU41" s="1"/>
      <c r="YV41" s="1"/>
      <c r="YW41" s="1"/>
      <c r="YX41" s="1"/>
      <c r="YY41" s="1"/>
      <c r="YZ41" s="1"/>
      <c r="ZA41" s="1"/>
      <c r="ZB41" s="1"/>
      <c r="ZC41" s="1"/>
      <c r="ZD41" s="1"/>
      <c r="ZE41" s="1"/>
      <c r="ZF41" s="1"/>
      <c r="ZG41" s="1"/>
      <c r="ZH41" s="1"/>
      <c r="ZI41" s="1"/>
      <c r="ZJ41" s="1"/>
      <c r="ZK41" s="1"/>
      <c r="ZL41" s="1"/>
      <c r="ZM41" s="1"/>
      <c r="ZN41" s="1"/>
      <c r="ZO41" s="1"/>
      <c r="ZP41" s="1"/>
      <c r="ZQ41" s="1"/>
      <c r="ZR41" s="1"/>
      <c r="ZS41" s="1"/>
      <c r="ZT41" s="1"/>
      <c r="ZU41" s="1"/>
      <c r="ZV41" s="1"/>
      <c r="ZW41" s="1"/>
      <c r="ZX41" s="1"/>
      <c r="ZY41" s="1"/>
      <c r="ZZ41" s="1"/>
      <c r="AAA41" s="1"/>
      <c r="AAB41" s="1"/>
      <c r="AAC41" s="1"/>
      <c r="AAD41" s="1"/>
      <c r="AAE41" s="1"/>
      <c r="AAF41" s="1"/>
      <c r="AAG41" s="1"/>
      <c r="AAH41" s="1"/>
      <c r="AAI41" s="1"/>
      <c r="AAJ41" s="1"/>
      <c r="AAK41" s="1"/>
      <c r="AAL41" s="1"/>
      <c r="AAM41" s="1"/>
      <c r="AAN41" s="1"/>
      <c r="AAO41" s="1"/>
      <c r="AAP41" s="1"/>
      <c r="AAQ41" s="1"/>
      <c r="AAR41" s="1"/>
      <c r="AAS41" s="1"/>
      <c r="AAT41" s="1"/>
      <c r="AAU41" s="1"/>
      <c r="AAV41" s="1"/>
      <c r="AAW41" s="1"/>
      <c r="AAX41" s="1"/>
      <c r="AAY41" s="1"/>
      <c r="AAZ41" s="1"/>
      <c r="ABA41" s="1"/>
      <c r="ABB41" s="1"/>
      <c r="ABC41" s="1"/>
      <c r="ABD41" s="1"/>
      <c r="ABE41" s="1"/>
      <c r="ABF41" s="1"/>
      <c r="ABG41" s="1"/>
      <c r="ABH41" s="1"/>
      <c r="ABI41" s="1"/>
      <c r="ABJ41" s="1"/>
      <c r="ABK41" s="1"/>
      <c r="ABL41" s="1"/>
      <c r="ABM41" s="1"/>
      <c r="ABN41" s="1"/>
      <c r="ABO41" s="1"/>
      <c r="ABP41" s="1"/>
      <c r="ABQ41" s="1"/>
      <c r="ABR41" s="1"/>
      <c r="ABS41" s="1"/>
      <c r="ABT41" s="1"/>
      <c r="ABU41" s="1"/>
      <c r="ABV41" s="1"/>
      <c r="ABW41" s="1"/>
      <c r="ABX41" s="1"/>
      <c r="ABY41" s="1"/>
      <c r="ABZ41" s="1"/>
      <c r="ACA41" s="1"/>
      <c r="ACB41" s="1"/>
      <c r="ACC41" s="1"/>
      <c r="ACD41" s="1"/>
      <c r="ACE41" s="1"/>
      <c r="ACF41" s="1"/>
      <c r="ACG41" s="1"/>
      <c r="ACH41" s="1"/>
      <c r="ACI41" s="1"/>
      <c r="ACJ41" s="1"/>
      <c r="ACK41" s="1"/>
      <c r="ACL41" s="1"/>
      <c r="ACM41" s="1"/>
      <c r="ACN41" s="1"/>
      <c r="ACO41" s="1"/>
      <c r="ACP41" s="1"/>
      <c r="ACQ41" s="1"/>
      <c r="ACR41" s="1"/>
      <c r="ACS41" s="1"/>
      <c r="ACT41" s="1"/>
      <c r="ACU41" s="1"/>
      <c r="ACV41" s="1"/>
      <c r="ACW41" s="1"/>
      <c r="ACX41" s="1"/>
      <c r="ACY41" s="1"/>
      <c r="ACZ41" s="1"/>
      <c r="ADA41" s="1"/>
      <c r="ADB41" s="1"/>
      <c r="ADC41" s="1"/>
      <c r="ADD41" s="1"/>
      <c r="ADE41" s="1"/>
      <c r="ADF41" s="1"/>
      <c r="ADG41" s="1"/>
      <c r="ADH41" s="1"/>
      <c r="ADI41" s="1"/>
      <c r="ADJ41" s="1"/>
      <c r="ADK41" s="1"/>
      <c r="ADL41" s="1"/>
      <c r="ADM41" s="1"/>
      <c r="ADN41" s="1"/>
      <c r="ADO41" s="1"/>
      <c r="ADP41" s="1"/>
      <c r="ADQ41" s="1"/>
      <c r="ADR41" s="1"/>
      <c r="ADS41" s="1"/>
      <c r="ADT41" s="1"/>
      <c r="ADU41" s="1"/>
      <c r="ADV41" s="1"/>
      <c r="ADW41" s="1"/>
      <c r="ADX41" s="1"/>
      <c r="ADY41" s="1"/>
      <c r="ADZ41" s="1"/>
      <c r="AEA41" s="1"/>
      <c r="AEB41" s="1"/>
      <c r="AEC41" s="1"/>
      <c r="AED41" s="1"/>
      <c r="AEE41" s="1"/>
      <c r="AEF41" s="1"/>
      <c r="AEG41" s="1"/>
      <c r="AEH41" s="1"/>
      <c r="AEI41" s="1"/>
      <c r="AEJ41" s="1"/>
      <c r="AEK41" s="1"/>
      <c r="AEL41" s="1"/>
      <c r="AEM41" s="1"/>
      <c r="AEN41" s="1"/>
      <c r="AEO41" s="1"/>
      <c r="AEP41" s="1"/>
      <c r="AEQ41" s="1"/>
      <c r="AER41" s="1"/>
      <c r="AES41" s="1"/>
      <c r="AET41" s="1"/>
      <c r="AEU41" s="1"/>
      <c r="AEV41" s="1"/>
      <c r="AEW41" s="1"/>
      <c r="AEX41" s="1"/>
      <c r="AEY41" s="1"/>
      <c r="AEZ41" s="1"/>
      <c r="AFA41" s="1"/>
      <c r="AFB41" s="1"/>
      <c r="AFC41" s="1"/>
      <c r="AFD41" s="1"/>
      <c r="AFE41" s="1"/>
      <c r="AFF41" s="1"/>
      <c r="AFG41" s="1"/>
      <c r="AFH41" s="1"/>
      <c r="AFI41" s="1"/>
      <c r="AFJ41" s="1"/>
      <c r="AFK41" s="1"/>
      <c r="AFL41" s="1"/>
      <c r="AFM41" s="1"/>
      <c r="AFN41" s="1"/>
      <c r="AFO41" s="1"/>
      <c r="AFP41" s="1"/>
      <c r="AFQ41" s="1"/>
      <c r="AFR41" s="1"/>
      <c r="AFS41" s="1"/>
      <c r="AFT41" s="1"/>
      <c r="AFU41" s="1"/>
      <c r="AFV41" s="1"/>
      <c r="AFW41" s="1"/>
      <c r="AFX41" s="1"/>
      <c r="AFY41" s="1"/>
      <c r="AFZ41" s="1"/>
      <c r="AGA41" s="1"/>
      <c r="AGB41" s="1"/>
      <c r="AGC41" s="1"/>
      <c r="AGD41" s="1"/>
      <c r="AGE41" s="1"/>
      <c r="AGF41" s="1"/>
      <c r="AGG41" s="1"/>
      <c r="AGH41" s="1"/>
      <c r="AGI41" s="1"/>
      <c r="AGJ41" s="1"/>
      <c r="AGK41" s="1"/>
      <c r="AGL41" s="1"/>
      <c r="AGM41" s="1"/>
      <c r="AGN41" s="1"/>
      <c r="AGO41" s="1"/>
      <c r="AGP41" s="1"/>
      <c r="AGQ41" s="1"/>
      <c r="AGR41" s="1"/>
      <c r="AGS41" s="1"/>
      <c r="AGT41" s="1"/>
      <c r="AGU41" s="1"/>
      <c r="AGV41" s="1"/>
      <c r="AGW41" s="1"/>
      <c r="AGX41" s="1"/>
      <c r="AGY41" s="1"/>
      <c r="AGZ41" s="1"/>
      <c r="AHA41" s="1"/>
      <c r="AHB41" s="1"/>
      <c r="AHC41" s="1"/>
      <c r="AHD41" s="1"/>
      <c r="AHE41" s="1"/>
      <c r="AHF41" s="1"/>
      <c r="AHG41" s="1"/>
      <c r="AHH41" s="1"/>
      <c r="AHI41" s="1"/>
      <c r="AHJ41" s="1"/>
      <c r="AHK41" s="1"/>
      <c r="AHL41" s="1"/>
      <c r="AHM41" s="1"/>
      <c r="AHN41" s="1"/>
      <c r="AHO41" s="1"/>
      <c r="AHP41" s="1"/>
      <c r="AHQ41" s="1"/>
      <c r="AHR41" s="1"/>
      <c r="AHS41" s="1"/>
      <c r="AHT41" s="1"/>
      <c r="AHU41" s="1"/>
      <c r="AHV41" s="1"/>
      <c r="AHW41" s="1"/>
      <c r="AHX41" s="1"/>
      <c r="AHY41" s="1"/>
      <c r="AHZ41" s="1"/>
      <c r="AIA41" s="1"/>
      <c r="AIB41" s="1"/>
      <c r="AIC41" s="1"/>
      <c r="AID41" s="1"/>
      <c r="AIE41" s="1"/>
      <c r="AIF41" s="1"/>
      <c r="AIG41" s="1"/>
      <c r="AIH41" s="1"/>
      <c r="AII41" s="1"/>
      <c r="AIJ41" s="1"/>
      <c r="AIK41" s="1"/>
      <c r="AIL41" s="1"/>
      <c r="AIM41" s="1"/>
      <c r="AIN41" s="1"/>
      <c r="AIO41" s="1"/>
      <c r="AIP41" s="1"/>
      <c r="AIQ41" s="1"/>
      <c r="AIR41" s="1"/>
      <c r="AIS41" s="1"/>
      <c r="AIT41" s="1"/>
      <c r="AIU41" s="1"/>
      <c r="AIV41" s="1"/>
      <c r="AIW41" s="1"/>
      <c r="AIX41" s="1"/>
      <c r="AIY41" s="1"/>
      <c r="AIZ41" s="1"/>
      <c r="AJA41" s="1"/>
      <c r="AJB41" s="1"/>
      <c r="AJC41" s="1"/>
      <c r="AJD41" s="1"/>
      <c r="AJE41" s="1"/>
      <c r="AJF41" s="1"/>
      <c r="AJG41" s="1"/>
      <c r="AJH41" s="1"/>
      <c r="AJI41" s="1"/>
      <c r="AJJ41" s="1"/>
      <c r="AJK41" s="1"/>
      <c r="AJL41" s="1"/>
      <c r="AJM41" s="1"/>
      <c r="AJN41" s="1"/>
      <c r="AJO41" s="1"/>
      <c r="AJP41" s="1"/>
      <c r="AJQ41" s="1"/>
      <c r="AJR41" s="1"/>
      <c r="AJS41" s="1"/>
      <c r="AJT41" s="1"/>
      <c r="AJU41" s="1"/>
      <c r="AJV41" s="1"/>
      <c r="AJW41" s="1"/>
      <c r="AJX41" s="1"/>
      <c r="AJY41" s="1"/>
      <c r="AJZ41" s="1"/>
      <c r="AKA41" s="1"/>
      <c r="AKB41" s="1"/>
      <c r="AKC41" s="1"/>
      <c r="AKD41" s="1"/>
      <c r="AKE41" s="1"/>
      <c r="AKF41" s="1"/>
      <c r="AKG41" s="1"/>
      <c r="AKH41" s="1"/>
      <c r="AKI41" s="1"/>
      <c r="AKJ41" s="1"/>
      <c r="AKK41" s="1"/>
      <c r="AKL41" s="1"/>
      <c r="AKM41" s="1"/>
      <c r="AKN41" s="1"/>
      <c r="AKO41" s="1"/>
      <c r="AKP41" s="1"/>
      <c r="AKQ41" s="1"/>
      <c r="AKR41" s="1"/>
      <c r="AKS41" s="1"/>
      <c r="AKT41" s="1"/>
      <c r="AKU41" s="1"/>
      <c r="AKV41" s="1"/>
      <c r="AKW41" s="1"/>
      <c r="AKX41" s="1"/>
      <c r="AKY41" s="1"/>
      <c r="AKZ41" s="1"/>
      <c r="ALA41" s="1"/>
      <c r="ALB41" s="1"/>
      <c r="ALC41" s="1"/>
      <c r="ALD41" s="1"/>
      <c r="ALE41" s="1"/>
      <c r="ALF41" s="1"/>
      <c r="ALG41" s="1"/>
      <c r="ALH41" s="1"/>
      <c r="ALI41" s="1"/>
      <c r="ALJ41" s="1"/>
      <c r="ALK41" s="1"/>
      <c r="ALL41" s="1"/>
      <c r="ALM41" s="1"/>
      <c r="ALN41" s="1"/>
      <c r="ALO41" s="1"/>
      <c r="ALP41" s="1"/>
      <c r="ALQ41" s="1"/>
      <c r="ALR41" s="1"/>
      <c r="ALS41" s="1"/>
      <c r="ALT41" s="1"/>
      <c r="ALU41" s="1"/>
      <c r="ALV41" s="1"/>
      <c r="ALW41" s="1"/>
      <c r="ALX41" s="1"/>
      <c r="ALY41" s="1"/>
      <c r="ALZ41" s="1"/>
      <c r="AMA41" s="1"/>
      <c r="AMB41" s="1"/>
      <c r="AMC41" s="1"/>
      <c r="AMD41" s="1"/>
      <c r="AME41" s="1"/>
      <c r="AMF41" s="1"/>
      <c r="AMG41" s="1"/>
      <c r="AMH41" s="1"/>
      <c r="AMI41" s="1"/>
      <c r="AMJ41" s="1"/>
    </row>
    <row r="42" spans="1:1024" ht="28.5" customHeight="1">
      <c r="A42" s="159" t="s">
        <v>171</v>
      </c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</row>
    <row r="43" spans="1:1024" ht="15" customHeight="1">
      <c r="B43" s="155"/>
      <c r="C43" s="156"/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  <c r="O43" s="156"/>
    </row>
    <row r="44" spans="1:1024">
      <c r="B44" s="31" t="s">
        <v>48</v>
      </c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13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</row>
    <row r="45" spans="1:1024">
      <c r="B45" s="32" t="s">
        <v>31</v>
      </c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13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</row>
    <row r="46" spans="1:1024" ht="26.25" customHeight="1">
      <c r="B46" s="152" t="s">
        <v>32</v>
      </c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3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</row>
    <row r="47" spans="1:1024">
      <c r="B47" s="32" t="s">
        <v>33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13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</row>
    <row r="48" spans="1:1024">
      <c r="B48" s="33" t="s">
        <v>56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13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</row>
    <row r="49" spans="2:36">
      <c r="B49" s="32" t="s">
        <v>34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13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</row>
    <row r="50" spans="2:36">
      <c r="B50" s="32" t="s">
        <v>35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13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</row>
    <row r="51" spans="2:36">
      <c r="B51" s="32" t="s">
        <v>49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13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</row>
    <row r="52" spans="2:36">
      <c r="B52" s="32" t="s">
        <v>60</v>
      </c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13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</row>
    <row r="53" spans="2:36" ht="27" customHeight="1">
      <c r="B53" s="152" t="s">
        <v>50</v>
      </c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3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</row>
    <row r="54" spans="2:36">
      <c r="B54" s="32" t="s">
        <v>36</v>
      </c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13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</row>
    <row r="55" spans="2:36">
      <c r="B55" s="32" t="s">
        <v>51</v>
      </c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13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</row>
    <row r="56" spans="2:36">
      <c r="B56" s="32" t="s">
        <v>37</v>
      </c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13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</row>
    <row r="57" spans="2:36" ht="27" customHeight="1">
      <c r="B57" s="152" t="s">
        <v>38</v>
      </c>
      <c r="C57" s="153"/>
      <c r="D57" s="153"/>
      <c r="E57" s="153"/>
      <c r="F57" s="153"/>
      <c r="G57" s="153"/>
      <c r="H57" s="153"/>
      <c r="I57" s="153"/>
      <c r="J57" s="153"/>
      <c r="K57" s="153"/>
      <c r="L57" s="153"/>
      <c r="M57" s="153"/>
      <c r="N57" s="153"/>
      <c r="O57" s="153"/>
      <c r="P57" s="13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</row>
    <row r="58" spans="2:36" ht="26.25" customHeight="1">
      <c r="B58" s="152" t="s">
        <v>39</v>
      </c>
      <c r="C58" s="153"/>
      <c r="D58" s="153"/>
      <c r="E58" s="153"/>
      <c r="F58" s="153"/>
      <c r="G58" s="153"/>
      <c r="H58" s="153"/>
      <c r="I58" s="153"/>
      <c r="J58" s="153"/>
      <c r="K58" s="153"/>
      <c r="L58" s="153"/>
      <c r="M58" s="153"/>
      <c r="N58" s="153"/>
      <c r="O58" s="153"/>
      <c r="P58" s="13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</row>
    <row r="59" spans="2:36" ht="23.25" customHeight="1">
      <c r="B59" s="152" t="s">
        <v>52</v>
      </c>
      <c r="C59" s="153"/>
      <c r="D59" s="153"/>
      <c r="E59" s="153"/>
      <c r="F59" s="153"/>
      <c r="G59" s="153"/>
      <c r="H59" s="153"/>
      <c r="I59" s="153"/>
      <c r="J59" s="153"/>
      <c r="K59" s="153"/>
      <c r="L59" s="153"/>
      <c r="M59" s="153"/>
      <c r="N59" s="153"/>
      <c r="O59" s="153"/>
      <c r="P59" s="13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</row>
    <row r="60" spans="2:36">
      <c r="B60" s="32" t="s">
        <v>53</v>
      </c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13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</row>
    <row r="61" spans="2:36">
      <c r="B61" s="32" t="s">
        <v>54</v>
      </c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13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</row>
    <row r="62" spans="2:36">
      <c r="B62" s="12"/>
    </row>
    <row r="63" spans="2:36">
      <c r="B63" s="1" t="s">
        <v>138</v>
      </c>
    </row>
    <row r="64" spans="2:36">
      <c r="C64" s="15"/>
    </row>
  </sheetData>
  <mergeCells count="129">
    <mergeCell ref="K7:L7"/>
    <mergeCell ref="M7:N7"/>
    <mergeCell ref="I6:J6"/>
    <mergeCell ref="K6:L6"/>
    <mergeCell ref="M6:N6"/>
    <mergeCell ref="M4:N4"/>
    <mergeCell ref="K5:L5"/>
    <mergeCell ref="M5:N5"/>
    <mergeCell ref="A35:N35"/>
    <mergeCell ref="B7:J7"/>
    <mergeCell ref="B5:J5"/>
    <mergeCell ref="A4:A5"/>
    <mergeCell ref="A6:A7"/>
    <mergeCell ref="M22:N22"/>
    <mergeCell ref="H21:H22"/>
    <mergeCell ref="J21:K21"/>
    <mergeCell ref="J29:K29"/>
    <mergeCell ref="D27:E27"/>
    <mergeCell ref="D20:G20"/>
    <mergeCell ref="B19:B20"/>
    <mergeCell ref="C19:C20"/>
    <mergeCell ref="J18:K18"/>
    <mergeCell ref="M18:N18"/>
    <mergeCell ref="A21:A22"/>
    <mergeCell ref="B21:B22"/>
    <mergeCell ref="D21:G21"/>
    <mergeCell ref="A17:O17"/>
    <mergeCell ref="H27:I27"/>
    <mergeCell ref="F29:G29"/>
    <mergeCell ref="J27:K27"/>
    <mergeCell ref="C21:C22"/>
    <mergeCell ref="H29:I29"/>
    <mergeCell ref="D29:E29"/>
    <mergeCell ref="M21:N21"/>
    <mergeCell ref="D22:G22"/>
    <mergeCell ref="J22:L22"/>
    <mergeCell ref="A23:A24"/>
    <mergeCell ref="B23:B24"/>
    <mergeCell ref="C23:C24"/>
    <mergeCell ref="D23:G23"/>
    <mergeCell ref="H23:H24"/>
    <mergeCell ref="J23:K23"/>
    <mergeCell ref="M23:N23"/>
    <mergeCell ref="D24:G24"/>
    <mergeCell ref="J24:L24"/>
    <mergeCell ref="M24:N24"/>
    <mergeCell ref="B59:O59"/>
    <mergeCell ref="D37:G37"/>
    <mergeCell ref="I37:J37"/>
    <mergeCell ref="K37:L37"/>
    <mergeCell ref="M37:N37"/>
    <mergeCell ref="B46:O46"/>
    <mergeCell ref="B53:O53"/>
    <mergeCell ref="B58:O58"/>
    <mergeCell ref="B57:O57"/>
    <mergeCell ref="D38:G38"/>
    <mergeCell ref="I38:J38"/>
    <mergeCell ref="K38:L38"/>
    <mergeCell ref="M38:N38"/>
    <mergeCell ref="M40:N40"/>
    <mergeCell ref="B43:O43"/>
    <mergeCell ref="B41:O41"/>
    <mergeCell ref="A42:O42"/>
    <mergeCell ref="A1:N1"/>
    <mergeCell ref="A2:N2"/>
    <mergeCell ref="B3:C3"/>
    <mergeCell ref="D3:H3"/>
    <mergeCell ref="I3:J3"/>
    <mergeCell ref="K3:L3"/>
    <mergeCell ref="M3:N3"/>
    <mergeCell ref="G12:H12"/>
    <mergeCell ref="I12:J12"/>
    <mergeCell ref="K12:L12"/>
    <mergeCell ref="M12:N13"/>
    <mergeCell ref="A12:A13"/>
    <mergeCell ref="B12:B13"/>
    <mergeCell ref="C12:C13"/>
    <mergeCell ref="D12:D13"/>
    <mergeCell ref="A10:O10"/>
    <mergeCell ref="B6:C6"/>
    <mergeCell ref="D6:H6"/>
    <mergeCell ref="E12:E13"/>
    <mergeCell ref="F12:F13"/>
    <mergeCell ref="B4:C4"/>
    <mergeCell ref="D4:H4"/>
    <mergeCell ref="I4:J4"/>
    <mergeCell ref="K4:L4"/>
    <mergeCell ref="Q12:Q13"/>
    <mergeCell ref="R12:R13"/>
    <mergeCell ref="P12:P13"/>
    <mergeCell ref="O12:O13"/>
    <mergeCell ref="D19:G19"/>
    <mergeCell ref="J19:K19"/>
    <mergeCell ref="M19:N19"/>
    <mergeCell ref="M36:N36"/>
    <mergeCell ref="F27:G27"/>
    <mergeCell ref="D28:E28"/>
    <mergeCell ref="F28:G28"/>
    <mergeCell ref="H28:I28"/>
    <mergeCell ref="J28:K28"/>
    <mergeCell ref="H19:H20"/>
    <mergeCell ref="J20:L20"/>
    <mergeCell ref="M20:N20"/>
    <mergeCell ref="K36:L36"/>
    <mergeCell ref="A32:N32"/>
    <mergeCell ref="D36:G36"/>
    <mergeCell ref="I36:J36"/>
    <mergeCell ref="M15:N15"/>
    <mergeCell ref="A19:A20"/>
    <mergeCell ref="M14:N14"/>
    <mergeCell ref="D18:G18"/>
    <mergeCell ref="A8:A9"/>
    <mergeCell ref="B8:C8"/>
    <mergeCell ref="D8:H8"/>
    <mergeCell ref="I8:J8"/>
    <mergeCell ref="K8:L8"/>
    <mergeCell ref="M8:N8"/>
    <mergeCell ref="B9:J9"/>
    <mergeCell ref="K9:L9"/>
    <mergeCell ref="M9:N9"/>
    <mergeCell ref="D30:E30"/>
    <mergeCell ref="F30:G30"/>
    <mergeCell ref="H30:I30"/>
    <mergeCell ref="J30:K30"/>
    <mergeCell ref="D39:G39"/>
    <mergeCell ref="I39:J39"/>
    <mergeCell ref="K39:L39"/>
    <mergeCell ref="M39:N39"/>
    <mergeCell ref="M16:N16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9"/>
  <sheetViews>
    <sheetView topLeftCell="A17" workbookViewId="0">
      <selection activeCell="H18" sqref="H18"/>
    </sheetView>
  </sheetViews>
  <sheetFormatPr defaultRowHeight="15"/>
  <cols>
    <col min="1" max="1" width="4.5703125" style="57" customWidth="1"/>
    <col min="4" max="4" width="12.140625" customWidth="1"/>
    <col min="5" max="5" width="14.7109375" customWidth="1"/>
    <col min="8" max="8" width="9.140625" customWidth="1"/>
    <col min="9" max="9" width="9.140625" style="56" customWidth="1"/>
    <col min="10" max="10" width="13.42578125" customWidth="1"/>
    <col min="11" max="11" width="14" customWidth="1"/>
    <col min="12" max="12" width="15.85546875" customWidth="1"/>
    <col min="13" max="13" width="19" customWidth="1"/>
  </cols>
  <sheetData>
    <row r="1" spans="1:13" ht="62.25" customHeight="1">
      <c r="B1" s="179" t="s">
        <v>103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</row>
    <row r="2" spans="1:13" ht="63">
      <c r="A2" s="73" t="s">
        <v>118</v>
      </c>
      <c r="B2" s="65" t="s">
        <v>77</v>
      </c>
      <c r="C2" s="66" t="s">
        <v>78</v>
      </c>
      <c r="D2" s="66" t="s">
        <v>79</v>
      </c>
      <c r="E2" s="66" t="s">
        <v>80</v>
      </c>
      <c r="F2" s="66" t="s">
        <v>81</v>
      </c>
      <c r="G2" s="66" t="s">
        <v>82</v>
      </c>
      <c r="H2" s="66" t="s">
        <v>83</v>
      </c>
      <c r="I2" s="68" t="s">
        <v>84</v>
      </c>
      <c r="J2" s="66" t="s">
        <v>85</v>
      </c>
      <c r="K2" s="66" t="s">
        <v>86</v>
      </c>
      <c r="L2" s="66" t="s">
        <v>87</v>
      </c>
      <c r="M2" s="67" t="s">
        <v>88</v>
      </c>
    </row>
    <row r="3" spans="1:13" ht="185.25" customHeight="1">
      <c r="A3" s="181">
        <v>1</v>
      </c>
      <c r="B3" s="58" t="s">
        <v>89</v>
      </c>
      <c r="C3" s="59" t="s">
        <v>90</v>
      </c>
      <c r="D3" s="59" t="s">
        <v>104</v>
      </c>
      <c r="E3" s="59" t="s">
        <v>67</v>
      </c>
      <c r="F3" s="59" t="s">
        <v>91</v>
      </c>
      <c r="G3" s="60">
        <v>25</v>
      </c>
      <c r="H3" s="61">
        <v>7606.13</v>
      </c>
      <c r="I3" s="69">
        <f>H3/G3</f>
        <v>304.24520000000001</v>
      </c>
      <c r="J3" s="59" t="s">
        <v>92</v>
      </c>
      <c r="K3" s="62" t="s">
        <v>93</v>
      </c>
      <c r="L3" s="63" t="s">
        <v>105</v>
      </c>
      <c r="M3" s="64">
        <v>44959</v>
      </c>
    </row>
    <row r="4" spans="1:13" ht="210" customHeight="1">
      <c r="A4" s="181"/>
      <c r="B4" s="58" t="s">
        <v>89</v>
      </c>
      <c r="C4" s="59" t="s">
        <v>89</v>
      </c>
      <c r="D4" s="59" t="s">
        <v>106</v>
      </c>
      <c r="E4" s="59" t="s">
        <v>69</v>
      </c>
      <c r="F4" s="59" t="s">
        <v>91</v>
      </c>
      <c r="G4" s="60">
        <v>25</v>
      </c>
      <c r="H4" s="61">
        <v>5148.25</v>
      </c>
      <c r="I4" s="71">
        <f t="shared" ref="I4:I18" si="0">H4/G4</f>
        <v>205.93</v>
      </c>
      <c r="J4" s="59" t="s">
        <v>94</v>
      </c>
      <c r="K4" s="62" t="s">
        <v>107</v>
      </c>
      <c r="L4" s="63" t="s">
        <v>108</v>
      </c>
      <c r="M4" s="64">
        <v>45281</v>
      </c>
    </row>
    <row r="5" spans="1:13" ht="195">
      <c r="A5" s="181"/>
      <c r="B5" s="58" t="s">
        <v>89</v>
      </c>
      <c r="C5" s="59" t="s">
        <v>89</v>
      </c>
      <c r="D5" s="59" t="s">
        <v>109</v>
      </c>
      <c r="E5" s="59" t="s">
        <v>69</v>
      </c>
      <c r="F5" s="59" t="s">
        <v>91</v>
      </c>
      <c r="G5" s="60">
        <v>25</v>
      </c>
      <c r="H5" s="61">
        <v>5148.25</v>
      </c>
      <c r="I5" s="69">
        <f t="shared" si="0"/>
        <v>205.93</v>
      </c>
      <c r="J5" s="59" t="s">
        <v>95</v>
      </c>
      <c r="K5" s="62" t="s">
        <v>96</v>
      </c>
      <c r="L5" s="63" t="s">
        <v>110</v>
      </c>
      <c r="M5" s="64">
        <v>45400</v>
      </c>
    </row>
    <row r="6" spans="1:13" ht="180">
      <c r="A6" s="181"/>
      <c r="B6" s="58" t="s">
        <v>89</v>
      </c>
      <c r="C6" s="59" t="s">
        <v>97</v>
      </c>
      <c r="D6" s="59" t="s">
        <v>111</v>
      </c>
      <c r="E6" s="59" t="s">
        <v>68</v>
      </c>
      <c r="F6" s="59" t="s">
        <v>91</v>
      </c>
      <c r="G6" s="60">
        <v>25</v>
      </c>
      <c r="H6" s="61">
        <v>5719.75</v>
      </c>
      <c r="I6" s="69">
        <f t="shared" si="0"/>
        <v>228.79</v>
      </c>
      <c r="J6" s="59" t="s">
        <v>98</v>
      </c>
      <c r="K6" s="62" t="s">
        <v>112</v>
      </c>
      <c r="L6" s="63" t="s">
        <v>113</v>
      </c>
      <c r="M6" s="64">
        <v>44655</v>
      </c>
    </row>
    <row r="7" spans="1:13" ht="186" customHeight="1">
      <c r="A7" s="181"/>
      <c r="B7" s="58" t="s">
        <v>89</v>
      </c>
      <c r="C7" s="59" t="s">
        <v>97</v>
      </c>
      <c r="D7" s="59" t="s">
        <v>111</v>
      </c>
      <c r="E7" s="59" t="s">
        <v>68</v>
      </c>
      <c r="F7" s="59" t="s">
        <v>91</v>
      </c>
      <c r="G7" s="60">
        <v>25</v>
      </c>
      <c r="H7" s="61">
        <v>5719.75</v>
      </c>
      <c r="I7" s="69">
        <f t="shared" si="0"/>
        <v>228.79</v>
      </c>
      <c r="J7" s="59" t="s">
        <v>99</v>
      </c>
      <c r="K7" s="62" t="s">
        <v>100</v>
      </c>
      <c r="L7" s="63" t="s">
        <v>114</v>
      </c>
      <c r="M7" s="64">
        <v>45419</v>
      </c>
    </row>
    <row r="8" spans="1:13" ht="134.25" customHeight="1">
      <c r="A8" s="181"/>
      <c r="B8" s="58" t="s">
        <v>89</v>
      </c>
      <c r="C8" s="59" t="s">
        <v>101</v>
      </c>
      <c r="D8" s="59" t="s">
        <v>115</v>
      </c>
      <c r="E8" s="59" t="s">
        <v>72</v>
      </c>
      <c r="F8" s="59" t="s">
        <v>91</v>
      </c>
      <c r="G8" s="60">
        <v>5</v>
      </c>
      <c r="H8" s="61">
        <v>1112.31</v>
      </c>
      <c r="I8" s="69">
        <f t="shared" si="0"/>
        <v>222.46199999999999</v>
      </c>
      <c r="J8" s="59" t="s">
        <v>102</v>
      </c>
      <c r="K8" s="62" t="s">
        <v>116</v>
      </c>
      <c r="L8" s="63" t="s">
        <v>117</v>
      </c>
      <c r="M8" s="64">
        <v>44363</v>
      </c>
    </row>
    <row r="9" spans="1:13">
      <c r="I9" s="71">
        <v>205.93</v>
      </c>
    </row>
    <row r="10" spans="1:13" ht="195">
      <c r="A10" s="181">
        <v>2</v>
      </c>
      <c r="B10" s="58" t="s">
        <v>120</v>
      </c>
      <c r="C10" s="59" t="s">
        <v>120</v>
      </c>
      <c r="D10" s="59" t="s">
        <v>119</v>
      </c>
      <c r="E10" s="59" t="s">
        <v>69</v>
      </c>
      <c r="F10" s="59" t="s">
        <v>121</v>
      </c>
      <c r="G10" s="60">
        <v>15</v>
      </c>
      <c r="H10" s="61">
        <v>1407.74</v>
      </c>
      <c r="I10" s="69">
        <f t="shared" si="0"/>
        <v>93.849333333333334</v>
      </c>
      <c r="J10" s="59" t="s">
        <v>122</v>
      </c>
      <c r="K10" s="62" t="s">
        <v>123</v>
      </c>
      <c r="L10" s="63" t="s">
        <v>124</v>
      </c>
      <c r="M10" s="64">
        <v>44053</v>
      </c>
    </row>
    <row r="11" spans="1:13" ht="150">
      <c r="A11" s="181"/>
      <c r="B11" s="58" t="s">
        <v>120</v>
      </c>
      <c r="C11" s="59" t="s">
        <v>125</v>
      </c>
      <c r="D11" s="59" t="s">
        <v>119</v>
      </c>
      <c r="E11" s="59" t="s">
        <v>75</v>
      </c>
      <c r="F11" s="59" t="s">
        <v>121</v>
      </c>
      <c r="G11" s="60">
        <v>15</v>
      </c>
      <c r="H11" s="61">
        <v>1593.81</v>
      </c>
      <c r="I11" s="69">
        <f t="shared" si="0"/>
        <v>106.25399999999999</v>
      </c>
      <c r="J11" s="59" t="s">
        <v>126</v>
      </c>
      <c r="K11" s="62" t="s">
        <v>127</v>
      </c>
      <c r="L11" s="63" t="s">
        <v>128</v>
      </c>
      <c r="M11" s="64">
        <v>44171</v>
      </c>
    </row>
    <row r="12" spans="1:13" ht="148.5" customHeight="1">
      <c r="A12" s="181"/>
      <c r="B12" s="58" t="s">
        <v>120</v>
      </c>
      <c r="C12" s="59" t="s">
        <v>129</v>
      </c>
      <c r="D12" s="59" t="s">
        <v>130</v>
      </c>
      <c r="E12" s="59" t="s">
        <v>67</v>
      </c>
      <c r="F12" s="59" t="s">
        <v>121</v>
      </c>
      <c r="G12" s="60">
        <v>150</v>
      </c>
      <c r="H12" s="61">
        <v>22967.89</v>
      </c>
      <c r="I12" s="69">
        <f t="shared" si="0"/>
        <v>153.11926666666668</v>
      </c>
      <c r="J12" s="59" t="s">
        <v>131</v>
      </c>
      <c r="K12" s="62" t="s">
        <v>132</v>
      </c>
      <c r="L12" s="63" t="s">
        <v>133</v>
      </c>
      <c r="M12" s="64">
        <v>45232</v>
      </c>
    </row>
    <row r="13" spans="1:13" ht="166.5" customHeight="1">
      <c r="A13" s="181"/>
      <c r="B13" s="58" t="s">
        <v>120</v>
      </c>
      <c r="C13" s="59" t="s">
        <v>134</v>
      </c>
      <c r="D13" s="59" t="s">
        <v>130</v>
      </c>
      <c r="E13" s="59" t="s">
        <v>68</v>
      </c>
      <c r="F13" s="59" t="s">
        <v>121</v>
      </c>
      <c r="G13" s="60">
        <v>150</v>
      </c>
      <c r="H13" s="61">
        <v>14060.1</v>
      </c>
      <c r="I13" s="71">
        <f t="shared" si="0"/>
        <v>93.734000000000009</v>
      </c>
      <c r="J13" s="59" t="s">
        <v>135</v>
      </c>
      <c r="K13" s="62" t="s">
        <v>136</v>
      </c>
      <c r="L13" s="63" t="s">
        <v>137</v>
      </c>
      <c r="M13" s="64">
        <v>45085</v>
      </c>
    </row>
    <row r="14" spans="1:13">
      <c r="I14" s="71">
        <v>93.73</v>
      </c>
    </row>
    <row r="15" spans="1:13" ht="240">
      <c r="A15" s="181">
        <v>3</v>
      </c>
      <c r="B15" s="105" t="s">
        <v>149</v>
      </c>
      <c r="C15" s="106" t="s">
        <v>150</v>
      </c>
      <c r="D15" s="106" t="s">
        <v>151</v>
      </c>
      <c r="E15" s="106" t="s">
        <v>152</v>
      </c>
      <c r="F15" s="106" t="s">
        <v>153</v>
      </c>
      <c r="G15" s="107">
        <v>200</v>
      </c>
      <c r="H15" s="108">
        <v>4014.39</v>
      </c>
      <c r="I15" s="71">
        <f t="shared" si="0"/>
        <v>20.071950000000001</v>
      </c>
      <c r="J15" s="106" t="s">
        <v>154</v>
      </c>
      <c r="K15" s="109" t="s">
        <v>155</v>
      </c>
      <c r="L15" s="110" t="s">
        <v>156</v>
      </c>
      <c r="M15" s="111">
        <v>44303</v>
      </c>
    </row>
    <row r="16" spans="1:13" ht="345">
      <c r="A16" s="181"/>
      <c r="B16" s="105" t="s">
        <v>149</v>
      </c>
      <c r="C16" s="106" t="s">
        <v>149</v>
      </c>
      <c r="D16" s="106" t="s">
        <v>157</v>
      </c>
      <c r="E16" s="106" t="s">
        <v>158</v>
      </c>
      <c r="F16" s="106" t="s">
        <v>153</v>
      </c>
      <c r="G16" s="107">
        <v>200</v>
      </c>
      <c r="H16" s="108">
        <v>2781.17</v>
      </c>
      <c r="I16" s="71">
        <f t="shared" si="0"/>
        <v>13.905850000000001</v>
      </c>
      <c r="J16" s="106" t="s">
        <v>159</v>
      </c>
      <c r="K16" s="109" t="s">
        <v>160</v>
      </c>
      <c r="L16" s="110" t="s">
        <v>161</v>
      </c>
      <c r="M16" s="111">
        <v>45471</v>
      </c>
    </row>
    <row r="17" spans="1:13" ht="195">
      <c r="A17" s="181"/>
      <c r="B17" s="105" t="s">
        <v>149</v>
      </c>
      <c r="C17" s="106" t="s">
        <v>149</v>
      </c>
      <c r="D17" s="106" t="s">
        <v>162</v>
      </c>
      <c r="E17" s="106" t="s">
        <v>69</v>
      </c>
      <c r="F17" s="106" t="s">
        <v>153</v>
      </c>
      <c r="G17" s="107">
        <v>2000</v>
      </c>
      <c r="H17" s="108">
        <v>29084.26</v>
      </c>
      <c r="I17" s="71">
        <f t="shared" si="0"/>
        <v>14.542129999999998</v>
      </c>
      <c r="J17" s="106" t="s">
        <v>163</v>
      </c>
      <c r="K17" s="109" t="s">
        <v>155</v>
      </c>
      <c r="L17" s="110" t="s">
        <v>164</v>
      </c>
      <c r="M17" s="111">
        <v>44303</v>
      </c>
    </row>
    <row r="18" spans="1:13" ht="180">
      <c r="A18" s="181"/>
      <c r="B18" s="105" t="s">
        <v>149</v>
      </c>
      <c r="C18" s="106" t="s">
        <v>165</v>
      </c>
      <c r="D18" s="106" t="s">
        <v>151</v>
      </c>
      <c r="E18" s="106" t="s">
        <v>68</v>
      </c>
      <c r="F18" s="106" t="s">
        <v>153</v>
      </c>
      <c r="G18" s="107">
        <v>200</v>
      </c>
      <c r="H18" s="108">
        <v>2781.17</v>
      </c>
      <c r="I18" s="71">
        <f t="shared" si="0"/>
        <v>13.905850000000001</v>
      </c>
      <c r="J18" s="106" t="s">
        <v>166</v>
      </c>
      <c r="K18" s="109" t="s">
        <v>167</v>
      </c>
      <c r="L18" s="110" t="s">
        <v>168</v>
      </c>
      <c r="M18" s="111">
        <v>45233</v>
      </c>
    </row>
    <row r="19" spans="1:13">
      <c r="I19" s="72">
        <v>13.91</v>
      </c>
    </row>
  </sheetData>
  <mergeCells count="4">
    <mergeCell ref="B1:M1"/>
    <mergeCell ref="A3:A8"/>
    <mergeCell ref="A10:A13"/>
    <mergeCell ref="A15:A1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gavrilenko_ok</cp:lastModifiedBy>
  <cp:revision>29</cp:revision>
  <cp:lastPrinted>2023-06-19T12:15:01Z</cp:lastPrinted>
  <dcterms:created xsi:type="dcterms:W3CDTF">2006-09-16T00:00:00Z</dcterms:created>
  <dcterms:modified xsi:type="dcterms:W3CDTF">2024-08-08T13:04:46Z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