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ДОУ 15\Desktop\МОИ\15\Контракты\ВАКЦ-Я 08.2024\"/>
    </mc:Choice>
  </mc:AlternateContent>
  <xr:revisionPtr revIDLastSave="0" documentId="8_{DEB72A08-0339-42E5-A4EE-B314A1E2F20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H16" i="1"/>
  <c r="G16" i="1"/>
  <c r="N14" i="1"/>
  <c r="L14" i="1" s="1"/>
  <c r="M14" i="1" s="1"/>
  <c r="O14" i="1"/>
  <c r="P14" i="1" s="1"/>
  <c r="P15" i="1" l="1"/>
  <c r="P16" i="1" s="1"/>
  <c r="N15" i="1" l="1"/>
  <c r="L15" i="1" l="1"/>
  <c r="M15" i="1" s="1"/>
</calcChain>
</file>

<file path=xl/sharedStrings.xml><?xml version="1.0" encoding="utf-8"?>
<sst xmlns="http://schemas.openxmlformats.org/spreadsheetml/2006/main" count="44" uniqueCount="38">
  <si>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</si>
  <si>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</si>
  <si>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</si>
  <si>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</si>
  <si>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</si>
  <si>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</si>
  <si>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</si>
  <si>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</si>
  <si>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</si>
  <si>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</si>
  <si>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</si>
  <si>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</si>
  <si>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</si>
  <si>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</si>
  <si>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</si>
  <si>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</si>
  <si>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</si>
  <si>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</si>
  <si>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</si>
  <si>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</si>
  <si>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</si>
  <si>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</si>
  <si>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</si>
  <si>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</si>
  <si>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</si>
  <si>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</si>
  <si>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r>
      <t xml:space="preserve">Цена источника 1 </t>
    </r>
    <r>
      <rPr>
        <sz val="12"/>
        <color rgb="FFFF0000"/>
        <rFont val="Times New Roman"/>
        <family val="1"/>
        <charset val="204"/>
      </rPr>
      <t>(вх. № 25 от 01.05.23)</t>
    </r>
  </si>
  <si>
    <r>
      <t xml:space="preserve">Цена источника 2 </t>
    </r>
    <r>
      <rPr>
        <sz val="12"/>
        <color rgb="FFFF0000"/>
        <rFont val="Times New Roman"/>
        <family val="1"/>
        <charset val="204"/>
      </rPr>
      <t>(вх. № 26 от 03.05.23)</t>
    </r>
  </si>
  <si>
    <r>
      <t xml:space="preserve">Цена источника 3 </t>
    </r>
    <r>
      <rPr>
        <sz val="12"/>
        <color rgb="FFFF0000"/>
        <rFont val="Times New Roman"/>
        <family val="1"/>
        <charset val="204"/>
      </rPr>
      <t>(вх. № 27 от 07.05.23)</t>
    </r>
  </si>
  <si>
    <t xml:space="preserve">Оказание медицинских услуг по вакцинации </t>
  </si>
  <si>
    <t>чел</t>
  </si>
  <si>
    <t>Вакцинация против дизентерии Зонне</t>
  </si>
  <si>
    <t>Заключение врача-терапевта для проведения вакцинации</t>
  </si>
  <si>
    <t>86.21.10.120</t>
  </si>
  <si>
    <t>Дата подготовки обоснования НМЦК:30.07.2024</t>
  </si>
  <si>
    <t xml:space="preserve">и.о.Заведующего                                                                                                  </t>
  </si>
  <si>
    <t xml:space="preserve">М. В. Коршунова </t>
  </si>
  <si>
    <t>На основании проведенного анализа рынка и расчетов, НМЦК(ЦК) составляет: 3300,00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</si>
</sst>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6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770165</xdr:colOff>
      <xdr:row>8</xdr:row>
      <xdr:rowOff>134257</xdr:rowOff>
    </xdr:from>
    <xdr:to>
      <xdr:col>5</xdr:col>
      <xdr:colOff>570140</xdr:colOff>
      <xdr:row>8</xdr:row>
      <xdr:rowOff>1871617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796394" y="3487057"/>
              <a:ext cx="320720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796394" y="3487057"/>
              <a:ext cx="320720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175984</xdr:colOff>
      <xdr:row>8</xdr:row>
      <xdr:rowOff>134257</xdr:rowOff>
    </xdr:from>
    <xdr:to>
      <xdr:col>2</xdr:col>
      <xdr:colOff>366484</xdr:colOff>
      <xdr:row>8</xdr:row>
      <xdr:rowOff>1871617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75984" y="3487057"/>
              <a:ext cx="3216729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75984" y="3487057"/>
              <a:ext cx="3216729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94342</xdr:colOff>
      <xdr:row>8</xdr:row>
      <xdr:rowOff>210457</xdr:rowOff>
    </xdr:from>
    <xdr:to>
      <xdr:col>8</xdr:col>
      <xdr:colOff>576942</xdr:colOff>
      <xdr:row>8</xdr:row>
      <xdr:rowOff>1947817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278913" y="3563257"/>
              <a:ext cx="32258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278913" y="3563257"/>
              <a:ext cx="32258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6"/>
  <sheetViews>
    <sheetView tabSelected="1" zoomScale="70" zoomScaleNormal="70" workbookViewId="0">
      <selection activeCell="A20" sqref="A20:P20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4" width="15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5" width="15.875" style="1" customWidth="1"/>
    <col min="16" max="16" width="18.875" style="1" customWidth="1"/>
    <col min="17" max="16384" width="10.875" style="1"/>
  </cols>
  <sheetData>
    <row r="1" spans="1:16" ht="20.100000000000001" customHeight="1" x14ac:dyDescent="0.25"/>
    <row r="2" spans="1:16" ht="50.1" customHeight="1" x14ac:dyDescent="0.25">
      <c r="A2" s="30" t="s">
        <v>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ht="39.950000000000003" customHeight="1" x14ac:dyDescent="0.25"/>
    <row r="4" spans="1:16" ht="31.9" customHeight="1" x14ac:dyDescent="0.25">
      <c r="A4" s="31" t="s">
        <v>9</v>
      </c>
      <c r="B4" s="31"/>
      <c r="C4" s="40" t="s">
        <v>29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69.95" customHeight="1" x14ac:dyDescent="0.25">
      <c r="A6" s="44" t="s">
        <v>10</v>
      </c>
      <c r="B6" s="44"/>
      <c r="C6" s="41" t="s">
        <v>20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1:16" ht="20.100000000000001" customHeight="1" x14ac:dyDescent="0.25"/>
    <row r="8" spans="1:16" ht="25.5" x14ac:dyDescent="0.25">
      <c r="A8" s="42" t="s">
        <v>23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</row>
    <row r="9" spans="1:16" ht="159.94999999999999" customHeight="1" x14ac:dyDescent="0.25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</row>
    <row r="10" spans="1:16" ht="20.100000000000001" customHeight="1" x14ac:dyDescent="0.25"/>
    <row r="11" spans="1:16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25">
      <c r="A12" s="46" t="s">
        <v>0</v>
      </c>
      <c r="B12" s="32" t="s">
        <v>1</v>
      </c>
      <c r="C12" s="33"/>
      <c r="D12" s="39" t="s">
        <v>2</v>
      </c>
      <c r="E12" s="36" t="s">
        <v>3</v>
      </c>
      <c r="F12" s="39" t="s">
        <v>4</v>
      </c>
      <c r="G12" s="56" t="s">
        <v>7</v>
      </c>
      <c r="H12" s="57"/>
      <c r="I12" s="57"/>
      <c r="J12" s="57"/>
      <c r="K12" s="58"/>
      <c r="L12" s="36" t="s">
        <v>15</v>
      </c>
      <c r="M12" s="36" t="s">
        <v>5</v>
      </c>
      <c r="N12" s="36" t="s">
        <v>6</v>
      </c>
      <c r="O12" s="59" t="s">
        <v>24</v>
      </c>
      <c r="P12" s="36" t="s">
        <v>18</v>
      </c>
    </row>
    <row r="13" spans="1:16" ht="103.15" customHeight="1" x14ac:dyDescent="0.25">
      <c r="A13" s="47"/>
      <c r="B13" s="34"/>
      <c r="C13" s="35"/>
      <c r="D13" s="38"/>
      <c r="E13" s="37"/>
      <c r="F13" s="38"/>
      <c r="G13" s="28" t="s">
        <v>26</v>
      </c>
      <c r="H13" s="29" t="s">
        <v>27</v>
      </c>
      <c r="I13" s="29" t="s">
        <v>28</v>
      </c>
      <c r="J13" s="14" t="s">
        <v>19</v>
      </c>
      <c r="K13" s="14" t="s">
        <v>22</v>
      </c>
      <c r="L13" s="37"/>
      <c r="M13" s="37"/>
      <c r="N13" s="37"/>
      <c r="O13" s="60"/>
      <c r="P13" s="38"/>
    </row>
    <row r="14" spans="1:16" ht="103.15" customHeight="1" x14ac:dyDescent="0.25">
      <c r="A14" s="21">
        <v>1</v>
      </c>
      <c r="B14" s="55" t="s">
        <v>31</v>
      </c>
      <c r="C14" s="55"/>
      <c r="D14" s="20" t="s">
        <v>33</v>
      </c>
      <c r="E14" s="22" t="s">
        <v>30</v>
      </c>
      <c r="F14" s="25">
        <v>2</v>
      </c>
      <c r="G14" s="26">
        <v>1500</v>
      </c>
      <c r="H14" s="27">
        <v>1650</v>
      </c>
      <c r="I14" s="15">
        <v>1500</v>
      </c>
      <c r="J14" s="15" t="s">
        <v>21</v>
      </c>
      <c r="K14" s="17">
        <v>3</v>
      </c>
      <c r="L14" s="16">
        <f>SQRT(((SUM((POWER(G14-N14,2)),(POWER(H14-N14,2)),(POWER(I14-N14,2)))/(K14-1))))</f>
        <v>86.602540378443862</v>
      </c>
      <c r="M14" s="18">
        <f>(L14*100)/N14</f>
        <v>5.5872606695770237</v>
      </c>
      <c r="N14" s="15">
        <f>(G14+H14+I14)/3</f>
        <v>1550</v>
      </c>
      <c r="O14" s="15">
        <f>G14</f>
        <v>1500</v>
      </c>
      <c r="P14" s="15">
        <f>F14*O14</f>
        <v>3000</v>
      </c>
    </row>
    <row r="15" spans="1:16" ht="80.45" customHeight="1" x14ac:dyDescent="0.25">
      <c r="A15" s="9">
        <v>2</v>
      </c>
      <c r="B15" s="55" t="s">
        <v>32</v>
      </c>
      <c r="C15" s="55"/>
      <c r="D15" s="20" t="s">
        <v>33</v>
      </c>
      <c r="E15" s="22" t="s">
        <v>30</v>
      </c>
      <c r="F15" s="25">
        <v>2</v>
      </c>
      <c r="G15" s="26">
        <v>160</v>
      </c>
      <c r="H15" s="27">
        <v>200</v>
      </c>
      <c r="I15" s="15">
        <v>150</v>
      </c>
      <c r="J15" s="15" t="s">
        <v>21</v>
      </c>
      <c r="K15" s="17">
        <v>3</v>
      </c>
      <c r="L15" s="16">
        <f>SQRT(((SUM((POWER(G15-N15,2)),(POWER(H15-N15,2)),(POWER(I15-N15,2)))/(K15-1))))</f>
        <v>26.457513110645905</v>
      </c>
      <c r="M15" s="18">
        <f>(L15*100)/N15</f>
        <v>15.563243006262297</v>
      </c>
      <c r="N15" s="15">
        <f>(G15+H15+I15)/3</f>
        <v>170</v>
      </c>
      <c r="O15" s="15">
        <v>150</v>
      </c>
      <c r="P15" s="15">
        <f>F15*O15</f>
        <v>300</v>
      </c>
    </row>
    <row r="16" spans="1:16" ht="26.25" customHeight="1" x14ac:dyDescent="0.25">
      <c r="A16" s="11"/>
      <c r="B16" s="8"/>
      <c r="C16" s="8"/>
      <c r="D16" s="8"/>
      <c r="E16" s="8"/>
      <c r="F16" s="23" t="s">
        <v>11</v>
      </c>
      <c r="G16" s="24">
        <f>SUM(G14:G15)*F14</f>
        <v>3320</v>
      </c>
      <c r="H16" s="24">
        <f>SUM(H14:H15)*F14</f>
        <v>3700</v>
      </c>
      <c r="I16" s="24">
        <f>SUM(I14:I15)*F14</f>
        <v>3300</v>
      </c>
      <c r="J16" s="8"/>
      <c r="K16" s="8"/>
      <c r="L16" s="8" t="s">
        <v>17</v>
      </c>
      <c r="M16" s="8"/>
      <c r="N16" s="9" t="s">
        <v>11</v>
      </c>
      <c r="O16" s="9"/>
      <c r="P16" s="15">
        <f>SUM(P14:P15)</f>
        <v>3300</v>
      </c>
    </row>
    <row r="17" spans="1:16" x14ac:dyDescent="0.25">
      <c r="A17" s="12"/>
      <c r="L17" s="1" t="s">
        <v>17</v>
      </c>
      <c r="N17" s="13"/>
      <c r="O17" s="13"/>
      <c r="P17" s="19"/>
    </row>
    <row r="18" spans="1:16" ht="39.950000000000003" customHeight="1" x14ac:dyDescent="0.25">
      <c r="A18" s="51" t="s">
        <v>37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3" t="s">
        <v>17</v>
      </c>
      <c r="O18" s="53"/>
      <c r="P18" s="54"/>
    </row>
    <row r="19" spans="1:16" ht="33.75" customHeight="1" x14ac:dyDescent="0.25">
      <c r="A19" s="61" t="s">
        <v>25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</row>
    <row r="20" spans="1:16" ht="15" customHeight="1" x14ac:dyDescent="0.25">
      <c r="A20" s="49" t="s">
        <v>34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</row>
    <row r="21" spans="1:16" ht="39.950000000000003" customHeight="1" x14ac:dyDescent="0.25">
      <c r="N21" s="1" t="s">
        <v>16</v>
      </c>
    </row>
    <row r="22" spans="1:16" ht="15" customHeight="1" x14ac:dyDescent="0.25">
      <c r="A22" s="49" t="s">
        <v>12</v>
      </c>
      <c r="B22" s="49"/>
      <c r="C22" s="49"/>
    </row>
    <row r="23" spans="1:16" ht="24.95" customHeight="1" x14ac:dyDescent="0.25">
      <c r="A23" s="45" t="s">
        <v>35</v>
      </c>
      <c r="B23" s="45"/>
      <c r="C23" s="45"/>
      <c r="D23" s="45"/>
    </row>
    <row r="24" spans="1:16" ht="15" customHeight="1" x14ac:dyDescent="0.25">
      <c r="A24" s="48" t="s">
        <v>13</v>
      </c>
      <c r="B24" s="48"/>
      <c r="C24" s="48"/>
      <c r="D24" s="48"/>
    </row>
    <row r="25" spans="1:16" ht="20.100000000000001" customHeight="1" x14ac:dyDescent="0.25">
      <c r="A25" s="50" t="s">
        <v>36</v>
      </c>
      <c r="B25" s="50"/>
      <c r="C25" s="50"/>
      <c r="D25" s="50"/>
    </row>
    <row r="26" spans="1:16" ht="15" customHeight="1" x14ac:dyDescent="0.25">
      <c r="A26" s="48" t="s">
        <v>14</v>
      </c>
      <c r="B26" s="48"/>
      <c r="C26" s="48"/>
      <c r="D26" s="48"/>
    </row>
  </sheetData>
  <mergeCells count="28">
    <mergeCell ref="A23:D23"/>
    <mergeCell ref="A12:A13"/>
    <mergeCell ref="A26:D26"/>
    <mergeCell ref="A20:P20"/>
    <mergeCell ref="A22:C22"/>
    <mergeCell ref="A25:D25"/>
    <mergeCell ref="A24:D24"/>
    <mergeCell ref="A18:P18"/>
    <mergeCell ref="B15:C15"/>
    <mergeCell ref="G12:K12"/>
    <mergeCell ref="O12:O13"/>
    <mergeCell ref="A19:P19"/>
    <mergeCell ref="B14:C14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</mergeCells>
  <phoneticPr fontId="14" type="noConversion"/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Бучи Снучи</cp:lastModifiedBy>
  <cp:lastPrinted>2023-06-01T15:08:22Z</cp:lastPrinted>
  <dcterms:created xsi:type="dcterms:W3CDTF">2023-02-03T13:24:35Z</dcterms:created>
  <dcterms:modified xsi:type="dcterms:W3CDTF">2024-07-30T19:40:21Z</dcterms:modified>
</cp:coreProperties>
</file>