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3777\Downloads\52 ПОТРЕБНОСТИ 2024\30. ЕП Сантехника 28 308,80 у Ольги\"/>
    </mc:Choice>
  </mc:AlternateContent>
  <xr:revisionPtr revIDLastSave="0" documentId="13_ncr:1_{93BE7D10-4E94-431B-86D4-09B9C5CE7C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definedNames>
    <definedName name="_xlnm.Print_Area" localSheetId="0">НМЦК!$B$6:$M$29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7" l="1"/>
  <c r="K13" i="7" s="1"/>
  <c r="I14" i="7"/>
  <c r="I15" i="7"/>
  <c r="K15" i="7" s="1"/>
  <c r="I16" i="7"/>
  <c r="K16" i="7" s="1"/>
  <c r="I17" i="7"/>
  <c r="I18" i="7"/>
  <c r="I19" i="7"/>
  <c r="I20" i="7"/>
  <c r="I21" i="7"/>
  <c r="K21" i="7" s="1"/>
  <c r="I22" i="7"/>
  <c r="I23" i="7"/>
  <c r="K23" i="7" s="1"/>
  <c r="I24" i="7"/>
  <c r="K24" i="7" s="1"/>
  <c r="I25" i="7"/>
  <c r="K25" i="7" s="1"/>
  <c r="I12" i="7"/>
  <c r="K14" i="7"/>
  <c r="K18" i="7"/>
  <c r="K22" i="7"/>
  <c r="K20" i="7"/>
  <c r="J12" i="7"/>
  <c r="J13" i="7"/>
  <c r="J14" i="7"/>
  <c r="J15" i="7"/>
  <c r="J16" i="7"/>
  <c r="K17" i="7"/>
  <c r="J17" i="7"/>
  <c r="J18" i="7"/>
  <c r="K19" i="7"/>
  <c r="J19" i="7"/>
  <c r="J20" i="7"/>
  <c r="J21" i="7"/>
  <c r="J22" i="7"/>
  <c r="J23" i="7"/>
  <c r="J24" i="7"/>
  <c r="J25" i="7"/>
  <c r="K12" i="7" l="1"/>
  <c r="O12" i="7"/>
  <c r="L24" i="7"/>
  <c r="L16" i="7"/>
  <c r="L12" i="7"/>
  <c r="L23" i="7"/>
  <c r="L22" i="7"/>
  <c r="L19" i="7"/>
  <c r="L14" i="7"/>
  <c r="L20" i="7"/>
  <c r="L18" i="7"/>
  <c r="L15" i="7"/>
  <c r="L25" i="7"/>
  <c r="L21" i="7"/>
  <c r="L17" i="7"/>
  <c r="L13" i="7"/>
  <c r="K26" i="7"/>
</calcChain>
</file>

<file path=xl/sharedStrings.xml><?xml version="1.0" encoding="utf-8"?>
<sst xmlns="http://schemas.openxmlformats.org/spreadsheetml/2006/main" count="47" uniqueCount="35">
  <si>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</si>
  <si>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</si>
  <si>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</si>
  <si>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</si>
  <si>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</si>
  <si>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</si>
  <si>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</si>
  <si>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</si>
  <si>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</si>
  <si>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</si>
  <si>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</si>
  <si>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</si>
  <si>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</si>
  <si>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</si>
  <si>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</si>
  <si>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</si>
  <si>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</si>
  <si>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/Гузаева И.В./
М.П.</t>
  </si>
  <si>
    <t>шт.</t>
  </si>
  <si>
    <t>ПОСТАВКА САНТЕХТОВАРОВ</t>
  </si>
  <si>
    <t>Арматура смывного бачка кнопочная нижн. подв., 1-
уровневая,"АНИ пласт" кнопка хром</t>
  </si>
  <si>
    <t>Клапан впуска для унитаза с нижн. подв. 1/2" "АНИ пласт"</t>
  </si>
  <si>
    <t>Отвод для унитаза 110 гофр., раздвижн.армир. длина 260-560 мм</t>
  </si>
  <si>
    <t>Сифон для умывальника" 1 1/4"х40 бут., с литым выпуском, с гибкой трубой 40х40/50 мм</t>
  </si>
  <si>
    <t>Кран-букса 1/2" керамика 20 шлицов, угол поворота 90 гр, с маховиком крест</t>
  </si>
  <si>
    <t>Подводка для воды L=1,00м ВН/ВН в ст.опл.,ст.гайка</t>
  </si>
  <si>
    <t>Герметик силиконовый универсальный белый 280мл</t>
  </si>
  <si>
    <t>Комплект крепежа бачка к унитазу</t>
  </si>
  <si>
    <t>Прокладка бачка унитаза M800</t>
  </si>
  <si>
    <t>Комплект крепежа унитаза/биде к полу</t>
  </si>
  <si>
    <t>Комплект крепежа умывальника к стене</t>
  </si>
  <si>
    <t>Смеситель для кухни двухрычажный, высокий излив 120 мм ЦС-СМ</t>
  </si>
  <si>
    <t>Подводка для смесителя L=0,60м в ст.опл.,ст.гайка</t>
  </si>
  <si>
    <t>пар</t>
  </si>
  <si>
    <t>Унитаз-компакт с кос.вып., нижн.подв., "ОБЬ" (Новосибирск)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</si>
</sst>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4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vertical="top" wrapText="1"/>
    </xf>
    <xf numFmtId="3" fontId="10" fillId="0" borderId="1" xfId="1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2" fontId="5" fillId="0" borderId="1" xfId="0" applyNumberFormat="1" applyFont="1" applyBorder="1" applyAlignment="1">
      <alignment horizontal="right" vertical="center" wrapText="1"/>
    </xf>
    <xf numFmtId="4" fontId="5" fillId="0" borderId="0" xfId="0" applyNumberFormat="1" applyFont="1"/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32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J30" sqref="J30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8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10" customWidth="1"/>
  </cols>
  <sheetData>
    <row r="1" spans="1:16" ht="18.75" hidden="1" customHeight="1" x14ac:dyDescent="0.25">
      <c r="A1" s="24" t="s">
        <v>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6" ht="15" hidden="1" customHeight="1" x14ac:dyDescent="0.25">
      <c r="B2" s="27"/>
      <c r="C2" s="27"/>
      <c r="D2" s="27"/>
      <c r="E2" s="27"/>
      <c r="F2" s="27"/>
      <c r="G2" s="27"/>
    </row>
    <row r="3" spans="1:16" ht="15.75" hidden="1" x14ac:dyDescent="0.25">
      <c r="B3" s="28" t="s">
        <v>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6" ht="15.75" hidden="1" customHeight="1" x14ac:dyDescent="0.25">
      <c r="B4" s="34" t="s">
        <v>3</v>
      </c>
      <c r="C4" s="34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33" t="s">
        <v>13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6" ht="15" customHeight="1" x14ac:dyDescent="0.25">
      <c r="B7" s="2"/>
      <c r="C7" s="33" t="s">
        <v>19</v>
      </c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6" ht="15" customHeight="1" x14ac:dyDescent="0.25">
      <c r="B8" s="29" t="s">
        <v>0</v>
      </c>
      <c r="C8" s="29" t="s">
        <v>4</v>
      </c>
      <c r="D8" s="30" t="s">
        <v>5</v>
      </c>
      <c r="E8" s="29" t="s">
        <v>6</v>
      </c>
      <c r="F8" s="36" t="s">
        <v>16</v>
      </c>
      <c r="G8" s="37"/>
      <c r="H8" s="38"/>
      <c r="I8" s="25" t="s">
        <v>14</v>
      </c>
      <c r="J8" s="25" t="s">
        <v>7</v>
      </c>
      <c r="K8" s="25" t="s">
        <v>15</v>
      </c>
      <c r="L8" s="25" t="s">
        <v>12</v>
      </c>
    </row>
    <row r="9" spans="1:16" ht="15" customHeight="1" x14ac:dyDescent="0.25">
      <c r="B9" s="29"/>
      <c r="C9" s="29"/>
      <c r="D9" s="31"/>
      <c r="E9" s="29"/>
      <c r="F9" s="39"/>
      <c r="G9" s="40"/>
      <c r="H9" s="41"/>
      <c r="I9" s="25"/>
      <c r="J9" s="25"/>
      <c r="K9" s="25"/>
      <c r="L9" s="25"/>
    </row>
    <row r="10" spans="1:16" x14ac:dyDescent="0.25">
      <c r="B10" s="29"/>
      <c r="C10" s="29"/>
      <c r="D10" s="31"/>
      <c r="E10" s="29"/>
      <c r="F10" s="25" t="s">
        <v>8</v>
      </c>
      <c r="G10" s="25" t="s">
        <v>9</v>
      </c>
      <c r="H10" s="25" t="s">
        <v>10</v>
      </c>
      <c r="I10" s="25"/>
      <c r="J10" s="25"/>
      <c r="K10" s="25"/>
      <c r="L10" s="25"/>
    </row>
    <row r="11" spans="1:16" x14ac:dyDescent="0.25">
      <c r="B11" s="29"/>
      <c r="C11" s="30"/>
      <c r="D11" s="32"/>
      <c r="E11" s="30"/>
      <c r="F11" s="26"/>
      <c r="G11" s="26"/>
      <c r="H11" s="26"/>
      <c r="I11" s="25"/>
      <c r="J11" s="25"/>
      <c r="K11" s="25"/>
      <c r="L11" s="25"/>
      <c r="N11" s="4"/>
    </row>
    <row r="12" spans="1:16" ht="45" x14ac:dyDescent="0.25">
      <c r="A12" s="5"/>
      <c r="B12" s="10">
        <v>1</v>
      </c>
      <c r="C12" s="12" t="s">
        <v>20</v>
      </c>
      <c r="D12" s="10" t="s">
        <v>18</v>
      </c>
      <c r="E12" s="13">
        <v>7</v>
      </c>
      <c r="F12" s="22">
        <v>881.41</v>
      </c>
      <c r="G12" s="22">
        <v>640.2299999999999</v>
      </c>
      <c r="H12" s="22">
        <v>644.01</v>
      </c>
      <c r="I12" s="17">
        <f>MIN(F12:H12)</f>
        <v>640.2299999999999</v>
      </c>
      <c r="J12" s="11">
        <f t="shared" ref="J12:J25" si="0">ROUND(STDEV(F12:H12),2)</f>
        <v>138.16999999999999</v>
      </c>
      <c r="K12" s="11">
        <f>I12*E12</f>
        <v>4481.6099999999997</v>
      </c>
      <c r="L12" s="11">
        <f t="shared" ref="L12:L25" si="1">J12/I12*100</f>
        <v>21.581306717898258</v>
      </c>
      <c r="O12" s="4">
        <f>I12+26.92</f>
        <v>667.14999999999986</v>
      </c>
      <c r="P12" s="4"/>
    </row>
    <row r="13" spans="1:16" ht="30" x14ac:dyDescent="0.25">
      <c r="A13" s="5"/>
      <c r="B13" s="10">
        <v>2</v>
      </c>
      <c r="C13" s="12" t="s">
        <v>21</v>
      </c>
      <c r="D13" s="10" t="s">
        <v>18</v>
      </c>
      <c r="E13" s="13">
        <v>9</v>
      </c>
      <c r="F13" s="22">
        <v>312.37</v>
      </c>
      <c r="G13" s="22">
        <v>217.36</v>
      </c>
      <c r="H13" s="22">
        <v>229.2</v>
      </c>
      <c r="I13" s="17">
        <f t="shared" ref="I13:I25" si="2">MIN(F13:H13)</f>
        <v>217.36</v>
      </c>
      <c r="J13" s="11">
        <f t="shared" si="0"/>
        <v>51.78</v>
      </c>
      <c r="K13" s="11">
        <f t="shared" ref="K13:K25" si="3">I13*E13</f>
        <v>1956.2400000000002</v>
      </c>
      <c r="L13" s="11">
        <f t="shared" si="1"/>
        <v>23.822230401177769</v>
      </c>
    </row>
    <row r="14" spans="1:16" ht="30" x14ac:dyDescent="0.25">
      <c r="A14" s="5"/>
      <c r="B14" s="10">
        <v>3</v>
      </c>
      <c r="C14" s="12" t="s">
        <v>22</v>
      </c>
      <c r="D14" s="10" t="s">
        <v>18</v>
      </c>
      <c r="E14" s="13">
        <v>5</v>
      </c>
      <c r="F14" s="22">
        <v>793.22</v>
      </c>
      <c r="G14" s="22">
        <v>551.92999999999995</v>
      </c>
      <c r="H14" s="22">
        <v>579.24</v>
      </c>
      <c r="I14" s="17">
        <f t="shared" si="2"/>
        <v>551.92999999999995</v>
      </c>
      <c r="J14" s="11">
        <f t="shared" si="0"/>
        <v>132.13</v>
      </c>
      <c r="K14" s="11">
        <f t="shared" si="3"/>
        <v>2759.6499999999996</v>
      </c>
      <c r="L14" s="11">
        <f t="shared" si="1"/>
        <v>23.93963002554672</v>
      </c>
      <c r="P14" s="4"/>
    </row>
    <row r="15" spans="1:16" ht="30" x14ac:dyDescent="0.25">
      <c r="A15" s="5"/>
      <c r="B15" s="10">
        <v>4</v>
      </c>
      <c r="C15" s="12" t="s">
        <v>23</v>
      </c>
      <c r="D15" s="10" t="s">
        <v>18</v>
      </c>
      <c r="E15" s="13">
        <v>5</v>
      </c>
      <c r="F15" s="22">
        <v>605</v>
      </c>
      <c r="G15" s="22">
        <v>420.97</v>
      </c>
      <c r="H15" s="22">
        <v>442.9</v>
      </c>
      <c r="I15" s="17">
        <f t="shared" si="2"/>
        <v>420.97</v>
      </c>
      <c r="J15" s="11">
        <f t="shared" si="0"/>
        <v>100.52</v>
      </c>
      <c r="K15" s="11">
        <f t="shared" si="3"/>
        <v>2104.8500000000004</v>
      </c>
      <c r="L15" s="11">
        <f t="shared" si="1"/>
        <v>23.878186094020947</v>
      </c>
    </row>
    <row r="16" spans="1:16" ht="30" x14ac:dyDescent="0.25">
      <c r="A16" s="5"/>
      <c r="B16" s="10">
        <v>5</v>
      </c>
      <c r="C16" s="12" t="s">
        <v>24</v>
      </c>
      <c r="D16" s="10" t="s">
        <v>18</v>
      </c>
      <c r="E16" s="13">
        <v>10</v>
      </c>
      <c r="F16" s="22">
        <v>454.36</v>
      </c>
      <c r="G16" s="22">
        <v>389.47</v>
      </c>
      <c r="H16" s="22">
        <v>409.54</v>
      </c>
      <c r="I16" s="17">
        <f t="shared" si="2"/>
        <v>389.47</v>
      </c>
      <c r="J16" s="11">
        <f t="shared" si="0"/>
        <v>33.22</v>
      </c>
      <c r="K16" s="11">
        <f t="shared" si="3"/>
        <v>3894.7000000000003</v>
      </c>
      <c r="L16" s="11">
        <f t="shared" si="1"/>
        <v>8.5295401442986609</v>
      </c>
    </row>
    <row r="17" spans="1:18" ht="30" x14ac:dyDescent="0.25">
      <c r="A17" s="5"/>
      <c r="B17" s="10">
        <v>6</v>
      </c>
      <c r="C17" s="12" t="s">
        <v>25</v>
      </c>
      <c r="D17" s="10" t="s">
        <v>18</v>
      </c>
      <c r="E17" s="13">
        <v>5</v>
      </c>
      <c r="F17" s="22">
        <v>136.55000000000001</v>
      </c>
      <c r="G17" s="22">
        <v>135.72999999999999</v>
      </c>
      <c r="H17" s="22">
        <v>142.35</v>
      </c>
      <c r="I17" s="17">
        <f t="shared" si="2"/>
        <v>135.72999999999999</v>
      </c>
      <c r="J17" s="11">
        <f t="shared" si="0"/>
        <v>3.61</v>
      </c>
      <c r="K17" s="11">
        <f t="shared" si="3"/>
        <v>678.65</v>
      </c>
      <c r="L17" s="11">
        <f t="shared" si="1"/>
        <v>2.6596920356590292</v>
      </c>
    </row>
    <row r="18" spans="1:18" ht="30" x14ac:dyDescent="0.25">
      <c r="A18" s="5"/>
      <c r="B18" s="10">
        <v>7</v>
      </c>
      <c r="C18" s="12" t="s">
        <v>26</v>
      </c>
      <c r="D18" s="10" t="s">
        <v>18</v>
      </c>
      <c r="E18" s="13">
        <v>5</v>
      </c>
      <c r="F18" s="22">
        <v>291.12</v>
      </c>
      <c r="G18" s="22">
        <v>243.97</v>
      </c>
      <c r="H18" s="22">
        <v>257.57</v>
      </c>
      <c r="I18" s="17">
        <f t="shared" si="2"/>
        <v>243.97</v>
      </c>
      <c r="J18" s="11">
        <f t="shared" si="0"/>
        <v>24.27</v>
      </c>
      <c r="K18" s="11">
        <f t="shared" si="3"/>
        <v>1219.8499999999999</v>
      </c>
      <c r="L18" s="11">
        <f t="shared" si="1"/>
        <v>9.9479444193958262</v>
      </c>
      <c r="P18" s="4"/>
    </row>
    <row r="19" spans="1:18" x14ac:dyDescent="0.25">
      <c r="A19" s="5"/>
      <c r="B19" s="10">
        <v>8</v>
      </c>
      <c r="C19" s="12" t="s">
        <v>27</v>
      </c>
      <c r="D19" s="10" t="s">
        <v>18</v>
      </c>
      <c r="E19" s="13">
        <v>5</v>
      </c>
      <c r="F19" s="22">
        <v>255.83</v>
      </c>
      <c r="G19" s="22">
        <v>178.01</v>
      </c>
      <c r="H19" s="22">
        <v>187.36</v>
      </c>
      <c r="I19" s="17">
        <f t="shared" si="2"/>
        <v>178.01</v>
      </c>
      <c r="J19" s="11">
        <f t="shared" si="0"/>
        <v>42.49</v>
      </c>
      <c r="K19" s="11">
        <f t="shared" si="3"/>
        <v>890.05</v>
      </c>
      <c r="L19" s="11">
        <f t="shared" si="1"/>
        <v>23.8694455367676</v>
      </c>
    </row>
    <row r="20" spans="1:18" x14ac:dyDescent="0.25">
      <c r="A20" s="5"/>
      <c r="B20" s="10">
        <v>9</v>
      </c>
      <c r="C20" s="12" t="s">
        <v>28</v>
      </c>
      <c r="D20" s="10" t="s">
        <v>18</v>
      </c>
      <c r="E20" s="13">
        <v>5</v>
      </c>
      <c r="F20" s="22">
        <v>60.53</v>
      </c>
      <c r="G20" s="22">
        <v>51.88</v>
      </c>
      <c r="H20" s="22">
        <v>55.35</v>
      </c>
      <c r="I20" s="17">
        <f t="shared" si="2"/>
        <v>51.88</v>
      </c>
      <c r="J20" s="11">
        <f t="shared" si="0"/>
        <v>4.3499999999999996</v>
      </c>
      <c r="K20" s="11">
        <f t="shared" si="3"/>
        <v>259.40000000000003</v>
      </c>
      <c r="L20" s="11">
        <f t="shared" si="1"/>
        <v>8.384734001542018</v>
      </c>
    </row>
    <row r="21" spans="1:18" x14ac:dyDescent="0.25">
      <c r="A21" s="5"/>
      <c r="B21" s="10">
        <v>10</v>
      </c>
      <c r="C21" s="12" t="s">
        <v>29</v>
      </c>
      <c r="D21" s="10" t="s">
        <v>18</v>
      </c>
      <c r="E21" s="13">
        <v>5</v>
      </c>
      <c r="F21" s="22">
        <v>50.92</v>
      </c>
      <c r="G21" s="22">
        <v>35.43</v>
      </c>
      <c r="H21" s="22">
        <v>37.700000000000003</v>
      </c>
      <c r="I21" s="17">
        <f t="shared" si="2"/>
        <v>35.43</v>
      </c>
      <c r="J21" s="11">
        <f t="shared" si="0"/>
        <v>8.3699999999999992</v>
      </c>
      <c r="K21" s="11">
        <f t="shared" si="3"/>
        <v>177.15</v>
      </c>
      <c r="L21" s="11">
        <f t="shared" si="1"/>
        <v>23.624047417442842</v>
      </c>
      <c r="P21" s="4"/>
    </row>
    <row r="22" spans="1:18" x14ac:dyDescent="0.25">
      <c r="A22" s="5"/>
      <c r="B22" s="10">
        <v>11</v>
      </c>
      <c r="C22" s="12" t="s">
        <v>30</v>
      </c>
      <c r="D22" s="10" t="s">
        <v>18</v>
      </c>
      <c r="E22" s="13">
        <v>5</v>
      </c>
      <c r="F22" s="22">
        <v>103.36</v>
      </c>
      <c r="G22" s="22">
        <v>71.92</v>
      </c>
      <c r="H22" s="22">
        <v>75.5</v>
      </c>
      <c r="I22" s="17">
        <f t="shared" si="2"/>
        <v>71.92</v>
      </c>
      <c r="J22" s="11">
        <f t="shared" si="0"/>
        <v>17.21</v>
      </c>
      <c r="K22" s="11">
        <f>I22*E22</f>
        <v>359.6</v>
      </c>
      <c r="L22" s="11">
        <f t="shared" si="1"/>
        <v>23.929365962180203</v>
      </c>
      <c r="P22" s="4"/>
    </row>
    <row r="23" spans="1:18" ht="30" x14ac:dyDescent="0.25">
      <c r="A23" s="5"/>
      <c r="B23" s="10">
        <v>12</v>
      </c>
      <c r="C23" s="12" t="s">
        <v>31</v>
      </c>
      <c r="D23" s="10" t="s">
        <v>18</v>
      </c>
      <c r="E23" s="13">
        <v>5</v>
      </c>
      <c r="F23" s="22">
        <v>1808.73</v>
      </c>
      <c r="G23" s="22">
        <v>1719.18</v>
      </c>
      <c r="H23" s="22">
        <v>1805.2</v>
      </c>
      <c r="I23" s="17">
        <f t="shared" si="2"/>
        <v>1719.18</v>
      </c>
      <c r="J23" s="11">
        <f t="shared" si="0"/>
        <v>50.71</v>
      </c>
      <c r="K23" s="11">
        <f t="shared" si="3"/>
        <v>8595.9</v>
      </c>
      <c r="L23" s="11">
        <f t="shared" si="1"/>
        <v>2.9496620481857629</v>
      </c>
      <c r="P23" s="4"/>
    </row>
    <row r="24" spans="1:18" ht="30" x14ac:dyDescent="0.25">
      <c r="A24" s="5"/>
      <c r="B24" s="10">
        <v>13</v>
      </c>
      <c r="C24" s="12" t="s">
        <v>32</v>
      </c>
      <c r="D24" s="10" t="s">
        <v>33</v>
      </c>
      <c r="E24" s="13">
        <v>5</v>
      </c>
      <c r="F24" s="22">
        <v>187.36</v>
      </c>
      <c r="G24" s="22">
        <v>186.23</v>
      </c>
      <c r="H24" s="22">
        <v>195.55</v>
      </c>
      <c r="I24" s="17">
        <f t="shared" si="2"/>
        <v>186.23</v>
      </c>
      <c r="J24" s="11">
        <f t="shared" si="0"/>
        <v>5.09</v>
      </c>
      <c r="K24" s="11">
        <f t="shared" si="3"/>
        <v>931.15</v>
      </c>
      <c r="L24" s="11">
        <f t="shared" si="1"/>
        <v>2.7331794018149598</v>
      </c>
      <c r="P24" s="4"/>
    </row>
    <row r="25" spans="1:18" ht="30" hidden="1" x14ac:dyDescent="0.25">
      <c r="A25" s="5"/>
      <c r="B25" s="10">
        <v>14</v>
      </c>
      <c r="C25" s="12" t="s">
        <v>34</v>
      </c>
      <c r="D25" s="10" t="s">
        <v>18</v>
      </c>
      <c r="E25" s="13">
        <v>0</v>
      </c>
      <c r="F25" s="22">
        <v>4202.08</v>
      </c>
      <c r="G25" s="22">
        <v>4268.43</v>
      </c>
      <c r="H25" s="22">
        <v>4481.8599999999997</v>
      </c>
      <c r="I25" s="17">
        <f t="shared" si="2"/>
        <v>4202.08</v>
      </c>
      <c r="J25" s="11">
        <f t="shared" si="0"/>
        <v>146.19</v>
      </c>
      <c r="K25" s="11">
        <f t="shared" si="3"/>
        <v>0</v>
      </c>
      <c r="L25" s="11">
        <f t="shared" si="1"/>
        <v>3.4789913566614628</v>
      </c>
      <c r="P25" s="4"/>
    </row>
    <row r="26" spans="1:18" s="9" customFormat="1" x14ac:dyDescent="0.25">
      <c r="B26" s="14"/>
      <c r="C26" s="14" t="s">
        <v>11</v>
      </c>
      <c r="D26" s="10"/>
      <c r="E26" s="14"/>
      <c r="F26" s="15"/>
      <c r="G26" s="15"/>
      <c r="H26" s="15"/>
      <c r="I26" s="15"/>
      <c r="J26" s="15"/>
      <c r="K26" s="15">
        <f>SUM(K12:K25)</f>
        <v>28308.800000000003</v>
      </c>
      <c r="L26" s="16"/>
      <c r="P26" s="23"/>
      <c r="R26"/>
    </row>
    <row r="27" spans="1:18" s="9" customFormat="1" x14ac:dyDescent="0.25">
      <c r="B27" s="18"/>
      <c r="C27" s="18"/>
      <c r="D27" s="19"/>
      <c r="E27" s="18"/>
      <c r="F27" s="20"/>
      <c r="G27" s="20"/>
      <c r="H27" s="20"/>
      <c r="I27" s="20"/>
      <c r="J27" s="20"/>
      <c r="K27" s="20"/>
      <c r="L27" s="21"/>
    </row>
    <row r="29" spans="1:18" ht="59.25" customHeight="1" x14ac:dyDescent="0.25">
      <c r="B29" s="35" t="s">
        <v>17</v>
      </c>
      <c r="C29" s="35"/>
      <c r="D29" s="35"/>
      <c r="E29" s="35"/>
      <c r="F29" s="35"/>
      <c r="G29" s="35"/>
    </row>
    <row r="31" spans="1:18" x14ac:dyDescent="0.25">
      <c r="K31" s="4"/>
    </row>
    <row r="32" spans="1:18" x14ac:dyDescent="0.25">
      <c r="F32" s="43"/>
      <c r="G32" s="43"/>
      <c r="H32" s="43"/>
      <c r="K32" s="42"/>
    </row>
  </sheetData>
  <sheetProtection selectLockedCells="1"/>
  <mergeCells count="19">
    <mergeCell ref="B4:C4"/>
    <mergeCell ref="B29:G29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:L25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Александр Шмаль</cp:lastModifiedBy>
  <cp:lastPrinted>2024-07-04T14:07:24Z</cp:lastPrinted>
  <dcterms:created xsi:type="dcterms:W3CDTF">2021-01-19T11:34:04Z</dcterms:created>
  <dcterms:modified xsi:type="dcterms:W3CDTF">2024-09-18T11:28:33Z</dcterms:modified>
</cp:coreProperties>
</file>