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orzakaz.TUKIR\Desktop\Лариса\Публичка\2025\ТО металлодетекторов\"/>
    </mc:Choice>
  </mc:AlternateContent>
  <xr:revisionPtr revIDLastSave="0" documentId="13_ncr:1_{8A2A76C8-7C50-4E4E-B813-70F4EC06E8D1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НМЦК_5ЦП" sheetId="3" r:id="rId1"/>
    <sheet name="НМЦК_3КП" sheetId="4" r:id="rId2"/>
  </sheets>
  <calcPr calcId="191029"/>
</workbook>
</file>

<file path=xl/calcChain.xml><?xml version="1.0" encoding="utf-8"?>
<calcChain xmlns="http://schemas.openxmlformats.org/spreadsheetml/2006/main">
  <c r="J6" i="3" l="1"/>
  <c r="M6" i="3" s="1"/>
  <c r="K6" i="3"/>
  <c r="L6" i="3" l="1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5" i="4"/>
  <c r="J44" i="4"/>
  <c r="K44" i="4" s="1"/>
  <c r="I44" i="4"/>
  <c r="L44" i="4" s="1"/>
  <c r="J43" i="4"/>
  <c r="I43" i="4"/>
  <c r="L43" i="4" s="1"/>
  <c r="J42" i="4"/>
  <c r="I42" i="4"/>
  <c r="L42" i="4" s="1"/>
  <c r="J41" i="4"/>
  <c r="K41" i="4" s="1"/>
  <c r="I41" i="4"/>
  <c r="L41" i="4" s="1"/>
  <c r="J40" i="4"/>
  <c r="I40" i="4"/>
  <c r="L40" i="4" s="1"/>
  <c r="J39" i="4"/>
  <c r="I39" i="4"/>
  <c r="L39" i="4" s="1"/>
  <c r="J38" i="4"/>
  <c r="I38" i="4"/>
  <c r="L38" i="4" s="1"/>
  <c r="J37" i="4"/>
  <c r="I37" i="4"/>
  <c r="L37" i="4" s="1"/>
  <c r="J36" i="4"/>
  <c r="I36" i="4"/>
  <c r="L36" i="4" s="1"/>
  <c r="J35" i="4"/>
  <c r="K35" i="4" s="1"/>
  <c r="I35" i="4"/>
  <c r="L35" i="4" s="1"/>
  <c r="J34" i="4"/>
  <c r="I34" i="4"/>
  <c r="J33" i="4"/>
  <c r="I33" i="4"/>
  <c r="L33" i="4" s="1"/>
  <c r="J32" i="4"/>
  <c r="K32" i="4" s="1"/>
  <c r="I32" i="4"/>
  <c r="L32" i="4" s="1"/>
  <c r="J31" i="4"/>
  <c r="I31" i="4"/>
  <c r="K31" i="4" s="1"/>
  <c r="J30" i="4"/>
  <c r="I30" i="4"/>
  <c r="J29" i="4"/>
  <c r="I29" i="4"/>
  <c r="L29" i="4" s="1"/>
  <c r="J28" i="4"/>
  <c r="I28" i="4"/>
  <c r="L28" i="4" s="1"/>
  <c r="J27" i="4"/>
  <c r="K27" i="4" s="1"/>
  <c r="I27" i="4"/>
  <c r="L27" i="4" s="1"/>
  <c r="J26" i="4"/>
  <c r="I26" i="4"/>
  <c r="L26" i="4" s="1"/>
  <c r="J25" i="4"/>
  <c r="K25" i="4" s="1"/>
  <c r="I25" i="4"/>
  <c r="L25" i="4" s="1"/>
  <c r="J24" i="4"/>
  <c r="I24" i="4"/>
  <c r="L24" i="4" s="1"/>
  <c r="J23" i="4"/>
  <c r="I23" i="4"/>
  <c r="L23" i="4" s="1"/>
  <c r="L22" i="4"/>
  <c r="J22" i="4"/>
  <c r="I22" i="4"/>
  <c r="J21" i="4"/>
  <c r="I21" i="4"/>
  <c r="L21" i="4" s="1"/>
  <c r="J20" i="4"/>
  <c r="I20" i="4"/>
  <c r="L20" i="4" s="1"/>
  <c r="J19" i="4"/>
  <c r="I19" i="4"/>
  <c r="L19" i="4" s="1"/>
  <c r="J18" i="4"/>
  <c r="I18" i="4"/>
  <c r="J17" i="4"/>
  <c r="I17" i="4"/>
  <c r="L17" i="4" s="1"/>
  <c r="J16" i="4"/>
  <c r="I16" i="4"/>
  <c r="L16" i="4" s="1"/>
  <c r="J15" i="4"/>
  <c r="I15" i="4"/>
  <c r="L15" i="4" s="1"/>
  <c r="J14" i="4"/>
  <c r="I14" i="4"/>
  <c r="J13" i="4"/>
  <c r="I13" i="4"/>
  <c r="L13" i="4" s="1"/>
  <c r="J12" i="4"/>
  <c r="K12" i="4" s="1"/>
  <c r="I12" i="4"/>
  <c r="L12" i="4" s="1"/>
  <c r="L11" i="4"/>
  <c r="K11" i="4"/>
  <c r="J11" i="4"/>
  <c r="I11" i="4"/>
  <c r="L10" i="4"/>
  <c r="J10" i="4"/>
  <c r="I10" i="4"/>
  <c r="J9" i="4"/>
  <c r="I9" i="4"/>
  <c r="L9" i="4" s="1"/>
  <c r="J8" i="4"/>
  <c r="I8" i="4"/>
  <c r="L8" i="4" s="1"/>
  <c r="J7" i="4"/>
  <c r="I7" i="4"/>
  <c r="L7" i="4" s="1"/>
  <c r="J6" i="4"/>
  <c r="I6" i="4"/>
  <c r="L6" i="4" s="1"/>
  <c r="J5" i="4"/>
  <c r="I5" i="4"/>
  <c r="L5" i="4" s="1"/>
  <c r="J5" i="3"/>
  <c r="M5" i="3" s="1"/>
  <c r="K13" i="4" l="1"/>
  <c r="K16" i="4"/>
  <c r="K39" i="4"/>
  <c r="K28" i="4"/>
  <c r="K43" i="4"/>
  <c r="K10" i="4"/>
  <c r="K23" i="4"/>
  <c r="K7" i="4"/>
  <c r="K9" i="4"/>
  <c r="K14" i="4"/>
  <c r="K19" i="4"/>
  <c r="K29" i="4"/>
  <c r="K6" i="4"/>
  <c r="K18" i="4"/>
  <c r="K30" i="4"/>
  <c r="L31" i="4"/>
  <c r="K15" i="4"/>
  <c r="K34" i="4"/>
  <c r="L45" i="4"/>
  <c r="K8" i="4"/>
  <c r="K21" i="4"/>
  <c r="K24" i="4"/>
  <c r="K37" i="4"/>
  <c r="K40" i="4"/>
  <c r="K17" i="4"/>
  <c r="L18" i="4"/>
  <c r="K20" i="4"/>
  <c r="K26" i="4"/>
  <c r="K33" i="4"/>
  <c r="L34" i="4"/>
  <c r="K36" i="4"/>
  <c r="K42" i="4"/>
  <c r="K5" i="4"/>
  <c r="L14" i="4"/>
  <c r="K22" i="4"/>
  <c r="L30" i="4"/>
  <c r="K38" i="4"/>
  <c r="K5" i="3" l="1"/>
  <c r="L5" i="3" s="1"/>
  <c r="M7" i="3" l="1"/>
</calcChain>
</file>

<file path=xl/sharedStrings.xml><?xml version="1.0" encoding="utf-8"?>
<sst xmlns="http://schemas.openxmlformats.org/spreadsheetml/2006/main" count="40" uniqueCount="31">
  <si>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</si>
  <si>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</si>
  <si>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</si>
  <si>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</si>
  <si>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</si>
  <si>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</si>
  <si>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Объем оказываемых услуг, ед.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</si>
  <si>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</si>
  <si>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</si>
  <si>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</si>
  <si>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Начальная (максимальная) цена контракта </t>
  </si>
  <si>
    <t>Флэшка Transcend JetFlash 350 8Gb</t>
  </si>
  <si>
    <t>Кулер для процессора Intel Original S1155</t>
  </si>
  <si>
    <t>Блок питания FSP 500W (500-PNR-I) v.2.2 ,A.PFC,20+4pin,fan 12 см</t>
  </si>
  <si>
    <t>КП №1 вх.№___ от _________</t>
  </si>
  <si>
    <t>КП №2 вх.№___ от _________</t>
  </si>
  <si>
    <t>КП №3 вх.№___ от _________</t>
  </si>
  <si>
    <t>ИЦИ №4 вх.№___ от______</t>
  </si>
  <si>
    <t>ИЦИ №5 вх.№___ от______</t>
  </si>
  <si>
    <r>
      <t xml:space="preserve">V - коэф-нт вариации </t>
    </r>
    <r>
      <rPr>
        <i/>
        <sz val="8"/>
        <color indexed="10"/>
        <rFont val="Times New Roman"/>
        <family val="1"/>
        <charset val="204"/>
      </rPr>
      <t>(не должен превышать 33%)</t>
    </r>
  </si>
  <si>
    <t>Лампы ЛБ -20,40, 80, светодиодные</t>
  </si>
  <si>
    <t>Лампы ДРЛ, ДНАТ</t>
  </si>
  <si>
    <t>Лампы компактные, энергосберегающие</t>
  </si>
  <si>
    <t>Вывоз отходов I-IV класса опасности (до 1,5 тонн)</t>
  </si>
  <si>
    <t>Источник бесперебойного питания АРС Smart-UPS SUA 1000I, 1000BA</t>
  </si>
  <si>
    <t>Металлодетектор               МТД-КА (7 шт)</t>
  </si>
  <si>
    <t xml:space="preserve"> </t>
  </si>
  <si>
    <t>КП №53/05-08-01        от 28.08.24</t>
  </si>
  <si>
    <t>КП № 127 от 29.08.24</t>
  </si>
  <si>
    <t>КП № 71-09.24            от 29.08.24</t>
  </si>
  <si>
    <t>Металлодетектор Блокпост РС И4 (1 шт)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</si>
</sst>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i/>
      <sz val="8"/>
      <color indexed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hadow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top" wrapText="1"/>
    </xf>
    <xf numFmtId="4" fontId="3" fillId="2" borderId="6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10" fontId="7" fillId="0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0" borderId="5" xfId="0" applyFont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right" vertical="center" wrapText="1"/>
    </xf>
    <xf numFmtId="0" fontId="7" fillId="3" borderId="1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wrapText="1"/>
    </xf>
    <xf numFmtId="0" fontId="13" fillId="0" borderId="1" xfId="0" applyFont="1" applyBorder="1" applyAlignment="1">
      <alignment wrapText="1"/>
    </xf>
    <xf numFmtId="0" fontId="10" fillId="0" borderId="9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4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3</xdr:row>
      <xdr:rowOff>419100</xdr:rowOff>
    </xdr:from>
    <xdr:to>
      <xdr:col>7</xdr:col>
      <xdr:colOff>571500</xdr:colOff>
      <xdr:row>3</xdr:row>
      <xdr:rowOff>419100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10025" y="1504950"/>
          <a:ext cx="457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2</xdr:row>
      <xdr:rowOff>523875</xdr:rowOff>
    </xdr:from>
    <xdr:to>
      <xdr:col>12</xdr:col>
      <xdr:colOff>847725</xdr:colOff>
      <xdr:row>3</xdr:row>
      <xdr:rowOff>419100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667750" y="904875"/>
          <a:ext cx="7810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609600</xdr:rowOff>
    </xdr:from>
    <xdr:to>
      <xdr:col>11</xdr:col>
      <xdr:colOff>0</xdr:colOff>
      <xdr:row>3</xdr:row>
      <xdr:rowOff>609600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1695450"/>
          <a:ext cx="8477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914400</xdr:rowOff>
    </xdr:from>
    <xdr:to>
      <xdr:col>12</xdr:col>
      <xdr:colOff>0</xdr:colOff>
      <xdr:row>3</xdr:row>
      <xdr:rowOff>914400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2350" y="2000250"/>
          <a:ext cx="6572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2</xdr:row>
      <xdr:rowOff>238125</xdr:rowOff>
    </xdr:from>
    <xdr:to>
      <xdr:col>12</xdr:col>
      <xdr:colOff>609600</xdr:colOff>
      <xdr:row>2</xdr:row>
      <xdr:rowOff>238125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105775" y="714375"/>
          <a:ext cx="6191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6</xdr:row>
      <xdr:rowOff>9525</xdr:rowOff>
    </xdr:from>
    <xdr:to>
      <xdr:col>12</xdr:col>
      <xdr:colOff>0</xdr:colOff>
      <xdr:row>7</xdr:row>
      <xdr:rowOff>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7400925" y="4324350"/>
          <a:ext cx="5715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3</xdr:row>
      <xdr:rowOff>419100</xdr:rowOff>
    </xdr:from>
    <xdr:to>
      <xdr:col>5</xdr:col>
      <xdr:colOff>571500</xdr:colOff>
      <xdr:row>3</xdr:row>
      <xdr:rowOff>419100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886325" y="990600"/>
          <a:ext cx="457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104775</xdr:colOff>
      <xdr:row>3</xdr:row>
      <xdr:rowOff>152400</xdr:rowOff>
    </xdr:from>
    <xdr:to>
      <xdr:col>12</xdr:col>
      <xdr:colOff>19050</xdr:colOff>
      <xdr:row>3</xdr:row>
      <xdr:rowOff>685800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705850" y="723900"/>
          <a:ext cx="7810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3</xdr:row>
      <xdr:rowOff>609600</xdr:rowOff>
    </xdr:from>
    <xdr:to>
      <xdr:col>10</xdr:col>
      <xdr:colOff>0</xdr:colOff>
      <xdr:row>3</xdr:row>
      <xdr:rowOff>609600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181100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3</xdr:row>
      <xdr:rowOff>914400</xdr:rowOff>
    </xdr:from>
    <xdr:to>
      <xdr:col>11</xdr:col>
      <xdr:colOff>0</xdr:colOff>
      <xdr:row>4</xdr:row>
      <xdr:rowOff>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8150" y="14859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228600</xdr:colOff>
      <xdr:row>4</xdr:row>
      <xdr:rowOff>0</xdr:rowOff>
    </xdr:from>
    <xdr:to>
      <xdr:col>8</xdr:col>
      <xdr:colOff>504825</xdr:colOff>
      <xdr:row>4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972300" y="1866900"/>
          <a:ext cx="276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2</xdr:row>
      <xdr:rowOff>238125</xdr:rowOff>
    </xdr:from>
    <xdr:to>
      <xdr:col>11</xdr:col>
      <xdr:colOff>609600</xdr:colOff>
      <xdr:row>2</xdr:row>
      <xdr:rowOff>238125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648700" y="57150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95250</xdr:colOff>
      <xdr:row>44</xdr:row>
      <xdr:rowOff>9525</xdr:rowOff>
    </xdr:from>
    <xdr:to>
      <xdr:col>11</xdr:col>
      <xdr:colOff>0</xdr:colOff>
      <xdr:row>45</xdr:row>
      <xdr:rowOff>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086725" y="11210925"/>
          <a:ext cx="5143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7"/>
  <sheetViews>
    <sheetView tabSelected="1" workbookViewId="0">
      <selection activeCell="F16" sqref="F16"/>
    </sheetView>
  </sheetViews>
  <sheetFormatPr defaultRowHeight="15" x14ac:dyDescent="0.25"/>
  <cols>
    <col min="1" max="1" width="4.42578125" customWidth="1"/>
    <col min="2" max="2" width="21.42578125" customWidth="1"/>
    <col min="8" max="8" width="9.7109375" customWidth="1"/>
    <col min="10" max="10" width="9.5703125" customWidth="1"/>
    <col min="13" max="13" width="13" customWidth="1"/>
  </cols>
  <sheetData>
    <row r="1" spans="1:13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1"/>
      <c r="L2" s="1"/>
      <c r="M2" s="2"/>
    </row>
    <row r="3" spans="1:13" ht="50.25" customHeight="1" x14ac:dyDescent="0.25">
      <c r="A3" s="36" t="s">
        <v>1</v>
      </c>
      <c r="B3" s="38" t="s">
        <v>2</v>
      </c>
      <c r="C3" s="40" t="s">
        <v>3</v>
      </c>
      <c r="D3" s="41"/>
      <c r="E3" s="41"/>
      <c r="F3" s="41"/>
      <c r="G3" s="41"/>
      <c r="H3" s="42"/>
      <c r="I3" s="38" t="s">
        <v>6</v>
      </c>
      <c r="J3" s="43" t="s">
        <v>5</v>
      </c>
      <c r="K3" s="43"/>
      <c r="L3" s="43"/>
      <c r="M3" s="3"/>
    </row>
    <row r="4" spans="1:13" ht="78" customHeight="1" thickBot="1" x14ac:dyDescent="0.3">
      <c r="A4" s="37"/>
      <c r="B4" s="39"/>
      <c r="C4" s="16" t="s">
        <v>27</v>
      </c>
      <c r="D4" s="16" t="s">
        <v>29</v>
      </c>
      <c r="E4" s="16" t="s">
        <v>28</v>
      </c>
      <c r="F4" s="16" t="s">
        <v>17</v>
      </c>
      <c r="G4" s="16" t="s">
        <v>18</v>
      </c>
      <c r="H4" s="16"/>
      <c r="I4" s="44"/>
      <c r="J4" s="21" t="s">
        <v>7</v>
      </c>
      <c r="K4" s="22" t="s">
        <v>8</v>
      </c>
      <c r="L4" s="22" t="s">
        <v>19</v>
      </c>
      <c r="M4" s="6"/>
    </row>
    <row r="5" spans="1:13" ht="27" thickBot="1" x14ac:dyDescent="0.3">
      <c r="A5" s="7">
        <v>1</v>
      </c>
      <c r="B5" s="23" t="s">
        <v>30</v>
      </c>
      <c r="C5" s="25">
        <v>2800</v>
      </c>
      <c r="D5" s="26">
        <v>1875</v>
      </c>
      <c r="E5" s="27">
        <v>2500</v>
      </c>
      <c r="F5" s="28"/>
      <c r="G5" s="28"/>
      <c r="H5" s="29"/>
      <c r="I5" s="25">
        <v>4</v>
      </c>
      <c r="J5" s="9">
        <f>ROUND(AVERAGE(C5:G5),2)</f>
        <v>2391.67</v>
      </c>
      <c r="K5" s="9">
        <f>STDEV(C5:G5)</f>
        <v>471.91983782559294</v>
      </c>
      <c r="L5" s="10">
        <f>K5/J5</f>
        <v>0.19731812408300181</v>
      </c>
      <c r="M5" s="11">
        <f>I5*J5</f>
        <v>9566.68</v>
      </c>
    </row>
    <row r="6" spans="1:13" ht="27" thickBot="1" x14ac:dyDescent="0.3">
      <c r="A6" s="7">
        <v>2</v>
      </c>
      <c r="B6" s="23" t="s">
        <v>25</v>
      </c>
      <c r="C6" s="30">
        <v>13000</v>
      </c>
      <c r="D6" s="31">
        <v>13125</v>
      </c>
      <c r="E6" s="32">
        <v>12600</v>
      </c>
      <c r="F6" s="28" t="s">
        <v>26</v>
      </c>
      <c r="G6" s="28"/>
      <c r="H6" s="29"/>
      <c r="I6" s="30">
        <v>4</v>
      </c>
      <c r="J6" s="9">
        <f>ROUND(AVERAGE(C6:G6),2)</f>
        <v>12908.33</v>
      </c>
      <c r="K6" s="9">
        <f>STDEV(C6:G6)</f>
        <v>274.24137786507225</v>
      </c>
      <c r="L6" s="10">
        <f t="shared" ref="L6" si="0">K6/J6</f>
        <v>2.1245302673937858E-2</v>
      </c>
      <c r="M6" s="11">
        <f>I6*J6</f>
        <v>51633.32</v>
      </c>
    </row>
    <row r="7" spans="1:13" x14ac:dyDescent="0.25">
      <c r="A7" s="33" t="s">
        <v>10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13"/>
      <c r="M7" s="14">
        <f>SUM(M5:M6)</f>
        <v>61200</v>
      </c>
    </row>
  </sheetData>
  <mergeCells count="7">
    <mergeCell ref="A7:K7"/>
    <mergeCell ref="A1:M1"/>
    <mergeCell ref="A3:A4"/>
    <mergeCell ref="B3:B4"/>
    <mergeCell ref="C3:H3"/>
    <mergeCell ref="J3:L3"/>
    <mergeCell ref="I3:I4"/>
  </mergeCells>
  <pageMargins left="0.7" right="0.7" top="0.75" bottom="0.75" header="0.3" footer="0.3"/>
  <pageSetup paperSize="9" scale="9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45"/>
  <sheetViews>
    <sheetView workbookViewId="0">
      <selection activeCell="A5" sqref="A5:E9"/>
    </sheetView>
  </sheetViews>
  <sheetFormatPr defaultRowHeight="15" x14ac:dyDescent="0.25"/>
  <cols>
    <col min="1" max="1" width="4.42578125" customWidth="1"/>
    <col min="2" max="2" width="21.42578125" customWidth="1"/>
    <col min="6" max="6" width="12.28515625" customWidth="1"/>
    <col min="8" max="8" width="8.140625" customWidth="1"/>
    <col min="9" max="9" width="9.5703125" customWidth="1"/>
    <col min="12" max="12" width="13" customWidth="1"/>
  </cols>
  <sheetData>
    <row r="1" spans="1:12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 x14ac:dyDescent="0.2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2"/>
    </row>
    <row r="3" spans="1:12" ht="58.5" customHeight="1" x14ac:dyDescent="0.25">
      <c r="A3" s="36" t="s">
        <v>1</v>
      </c>
      <c r="B3" s="38" t="s">
        <v>2</v>
      </c>
      <c r="C3" s="40" t="s">
        <v>3</v>
      </c>
      <c r="D3" s="41"/>
      <c r="E3" s="41"/>
      <c r="F3" s="42"/>
      <c r="G3" s="15"/>
      <c r="H3" s="38" t="s">
        <v>4</v>
      </c>
      <c r="I3" s="43" t="s">
        <v>5</v>
      </c>
      <c r="J3" s="43"/>
      <c r="K3" s="43"/>
      <c r="L3" s="3"/>
    </row>
    <row r="4" spans="1:12" ht="62.25" customHeight="1" thickBot="1" x14ac:dyDescent="0.3">
      <c r="A4" s="37"/>
      <c r="B4" s="39"/>
      <c r="C4" s="16" t="s">
        <v>14</v>
      </c>
      <c r="D4" s="16" t="s">
        <v>15</v>
      </c>
      <c r="E4" s="16" t="s">
        <v>16</v>
      </c>
      <c r="F4" s="16"/>
      <c r="G4" s="17" t="s">
        <v>6</v>
      </c>
      <c r="H4" s="44"/>
      <c r="I4" s="4" t="s">
        <v>7</v>
      </c>
      <c r="J4" s="5" t="s">
        <v>8</v>
      </c>
      <c r="K4" s="5" t="s">
        <v>9</v>
      </c>
      <c r="L4" s="6"/>
    </row>
    <row r="5" spans="1:12" ht="27" thickBot="1" x14ac:dyDescent="0.3">
      <c r="A5" s="7">
        <v>1</v>
      </c>
      <c r="B5" s="23" t="s">
        <v>20</v>
      </c>
      <c r="C5" s="25">
        <v>25.5</v>
      </c>
      <c r="D5" s="26">
        <v>29.1</v>
      </c>
      <c r="E5" s="27">
        <v>29.05</v>
      </c>
      <c r="F5" s="18">
        <f>C5+D5+E5</f>
        <v>83.65</v>
      </c>
      <c r="G5" s="20">
        <v>6</v>
      </c>
      <c r="H5" s="8">
        <v>3</v>
      </c>
      <c r="I5" s="9">
        <f t="shared" ref="I5:I44" si="0">ROUND(AVERAGE(C5:E5),2)</f>
        <v>27.88</v>
      </c>
      <c r="J5" s="9">
        <f t="shared" ref="J5:J44" si="1">STDEV(C5:E5)</f>
        <v>2.0641786098429895</v>
      </c>
      <c r="K5" s="10">
        <f t="shared" ref="K5:K44" si="2">J5/I5</f>
        <v>7.4037970223923583E-2</v>
      </c>
      <c r="L5" s="11">
        <f>G5*I5</f>
        <v>167.28</v>
      </c>
    </row>
    <row r="6" spans="1:12" ht="15.75" thickBot="1" x14ac:dyDescent="0.3">
      <c r="A6" s="7">
        <v>2</v>
      </c>
      <c r="B6" s="23" t="s">
        <v>21</v>
      </c>
      <c r="C6" s="30">
        <v>47.7</v>
      </c>
      <c r="D6" s="31">
        <v>49.9</v>
      </c>
      <c r="E6" s="32">
        <v>50.2</v>
      </c>
      <c r="F6" s="18">
        <f t="shared" ref="F6:F44" si="3">C6+D6+E6</f>
        <v>147.80000000000001</v>
      </c>
      <c r="G6" s="20">
        <v>3</v>
      </c>
      <c r="H6" s="8">
        <v>3</v>
      </c>
      <c r="I6" s="9">
        <f t="shared" si="0"/>
        <v>49.27</v>
      </c>
      <c r="J6" s="9">
        <f t="shared" si="1"/>
        <v>1.3650396819628836</v>
      </c>
      <c r="K6" s="10">
        <f t="shared" si="2"/>
        <v>2.7705290886196134E-2</v>
      </c>
      <c r="L6" s="11">
        <f t="shared" ref="L6:L44" si="4">G6*I6</f>
        <v>147.81</v>
      </c>
    </row>
    <row r="7" spans="1:12" ht="27" thickBot="1" x14ac:dyDescent="0.3">
      <c r="A7" s="7"/>
      <c r="B7" s="23" t="s">
        <v>22</v>
      </c>
      <c r="C7" s="30">
        <v>42.8</v>
      </c>
      <c r="D7" s="31">
        <v>45.9</v>
      </c>
      <c r="E7" s="32">
        <v>49.1</v>
      </c>
      <c r="F7" s="18">
        <f t="shared" si="3"/>
        <v>137.79999999999998</v>
      </c>
      <c r="G7" s="20">
        <v>5</v>
      </c>
      <c r="H7" s="8">
        <v>3</v>
      </c>
      <c r="I7" s="9">
        <f t="shared" si="0"/>
        <v>45.93</v>
      </c>
      <c r="J7" s="9">
        <f t="shared" si="1"/>
        <v>3.1501322723551382</v>
      </c>
      <c r="K7" s="10">
        <f t="shared" si="2"/>
        <v>6.8585505603203534E-2</v>
      </c>
      <c r="L7" s="11">
        <f t="shared" si="4"/>
        <v>229.65</v>
      </c>
    </row>
    <row r="8" spans="1:12" ht="26.25" customHeight="1" thickBot="1" x14ac:dyDescent="0.3">
      <c r="A8" s="7">
        <v>3</v>
      </c>
      <c r="B8" s="23" t="s">
        <v>24</v>
      </c>
      <c r="C8" s="30">
        <v>5000</v>
      </c>
      <c r="D8" s="31">
        <v>4800</v>
      </c>
      <c r="E8" s="32">
        <v>5200</v>
      </c>
      <c r="F8" s="18">
        <f t="shared" si="3"/>
        <v>15000</v>
      </c>
      <c r="G8" s="20">
        <v>5</v>
      </c>
      <c r="H8" s="8">
        <v>3</v>
      </c>
      <c r="I8" s="9">
        <f t="shared" si="0"/>
        <v>5000</v>
      </c>
      <c r="J8" s="9">
        <f t="shared" si="1"/>
        <v>200</v>
      </c>
      <c r="K8" s="10">
        <f t="shared" si="2"/>
        <v>0.04</v>
      </c>
      <c r="L8" s="11">
        <f t="shared" si="4"/>
        <v>25000</v>
      </c>
    </row>
    <row r="9" spans="1:12" ht="45.75" thickBot="1" x14ac:dyDescent="0.3">
      <c r="A9" s="7">
        <v>4</v>
      </c>
      <c r="B9" s="24" t="s">
        <v>23</v>
      </c>
      <c r="C9" s="30">
        <v>3380.9</v>
      </c>
      <c r="D9" s="31">
        <v>3590</v>
      </c>
      <c r="E9" s="32">
        <v>3390</v>
      </c>
      <c r="F9" s="18">
        <f t="shared" si="3"/>
        <v>10360.9</v>
      </c>
      <c r="G9" s="20">
        <v>3</v>
      </c>
      <c r="H9" s="8">
        <v>3</v>
      </c>
      <c r="I9" s="9">
        <f t="shared" si="0"/>
        <v>3453.63</v>
      </c>
      <c r="J9" s="9">
        <f t="shared" si="1"/>
        <v>118.18461546806051</v>
      </c>
      <c r="K9" s="10">
        <f t="shared" si="2"/>
        <v>3.422040446372672E-2</v>
      </c>
      <c r="L9" s="11">
        <f t="shared" si="4"/>
        <v>10360.89</v>
      </c>
    </row>
    <row r="10" spans="1:12" ht="30" x14ac:dyDescent="0.25">
      <c r="A10" s="7">
        <v>6</v>
      </c>
      <c r="B10" s="12" t="s">
        <v>11</v>
      </c>
      <c r="C10" s="19">
        <v>220</v>
      </c>
      <c r="D10" s="19">
        <v>217</v>
      </c>
      <c r="E10" s="19">
        <v>275</v>
      </c>
      <c r="F10" s="18">
        <f t="shared" si="3"/>
        <v>712</v>
      </c>
      <c r="G10" s="20">
        <v>10</v>
      </c>
      <c r="H10" s="8">
        <v>3</v>
      </c>
      <c r="I10" s="9">
        <f t="shared" si="0"/>
        <v>237.33</v>
      </c>
      <c r="J10" s="9">
        <f t="shared" si="1"/>
        <v>32.65475973473589</v>
      </c>
      <c r="K10" s="10">
        <f t="shared" si="2"/>
        <v>0.13759221225608179</v>
      </c>
      <c r="L10" s="11">
        <f t="shared" si="4"/>
        <v>2373.3000000000002</v>
      </c>
    </row>
    <row r="11" spans="1:12" x14ac:dyDescent="0.25">
      <c r="A11" s="7">
        <v>7</v>
      </c>
      <c r="B11" s="12"/>
      <c r="C11" s="19"/>
      <c r="D11" s="19"/>
      <c r="E11" s="19"/>
      <c r="F11" s="18">
        <f t="shared" si="3"/>
        <v>0</v>
      </c>
      <c r="G11" s="20"/>
      <c r="H11" s="8">
        <v>3</v>
      </c>
      <c r="I11" s="9" t="e">
        <f t="shared" si="0"/>
        <v>#DIV/0!</v>
      </c>
      <c r="J11" s="9" t="e">
        <f t="shared" si="1"/>
        <v>#DIV/0!</v>
      </c>
      <c r="K11" s="10" t="e">
        <f t="shared" si="2"/>
        <v>#DIV/0!</v>
      </c>
      <c r="L11" s="11" t="e">
        <f t="shared" si="4"/>
        <v>#DIV/0!</v>
      </c>
    </row>
    <row r="12" spans="1:12" x14ac:dyDescent="0.25">
      <c r="A12" s="7">
        <v>8</v>
      </c>
      <c r="B12" s="12"/>
      <c r="C12" s="19"/>
      <c r="D12" s="19"/>
      <c r="E12" s="19"/>
      <c r="F12" s="18">
        <f t="shared" si="3"/>
        <v>0</v>
      </c>
      <c r="G12" s="20"/>
      <c r="H12" s="8">
        <v>3</v>
      </c>
      <c r="I12" s="9" t="e">
        <f t="shared" si="0"/>
        <v>#DIV/0!</v>
      </c>
      <c r="J12" s="9" t="e">
        <f t="shared" si="1"/>
        <v>#DIV/0!</v>
      </c>
      <c r="K12" s="10" t="e">
        <f t="shared" si="2"/>
        <v>#DIV/0!</v>
      </c>
      <c r="L12" s="11" t="e">
        <f t="shared" si="4"/>
        <v>#DIV/0!</v>
      </c>
    </row>
    <row r="13" spans="1:12" x14ac:dyDescent="0.25">
      <c r="A13" s="7">
        <v>9</v>
      </c>
      <c r="B13" s="12"/>
      <c r="C13" s="19"/>
      <c r="D13" s="19"/>
      <c r="E13" s="19"/>
      <c r="F13" s="18">
        <f t="shared" si="3"/>
        <v>0</v>
      </c>
      <c r="G13" s="20"/>
      <c r="H13" s="8">
        <v>3</v>
      </c>
      <c r="I13" s="9" t="e">
        <f t="shared" si="0"/>
        <v>#DIV/0!</v>
      </c>
      <c r="J13" s="9" t="e">
        <f t="shared" si="1"/>
        <v>#DIV/0!</v>
      </c>
      <c r="K13" s="10" t="e">
        <f t="shared" si="2"/>
        <v>#DIV/0!</v>
      </c>
      <c r="L13" s="11" t="e">
        <f t="shared" si="4"/>
        <v>#DIV/0!</v>
      </c>
    </row>
    <row r="14" spans="1:12" x14ac:dyDescent="0.25">
      <c r="A14" s="7">
        <v>10</v>
      </c>
      <c r="B14" s="12"/>
      <c r="C14" s="19"/>
      <c r="D14" s="19"/>
      <c r="E14" s="19"/>
      <c r="F14" s="18">
        <f t="shared" si="3"/>
        <v>0</v>
      </c>
      <c r="G14" s="20"/>
      <c r="H14" s="8">
        <v>3</v>
      </c>
      <c r="I14" s="9" t="e">
        <f t="shared" si="0"/>
        <v>#DIV/0!</v>
      </c>
      <c r="J14" s="9" t="e">
        <f t="shared" si="1"/>
        <v>#DIV/0!</v>
      </c>
      <c r="K14" s="10" t="e">
        <f t="shared" si="2"/>
        <v>#DIV/0!</v>
      </c>
      <c r="L14" s="11" t="e">
        <f t="shared" si="4"/>
        <v>#DIV/0!</v>
      </c>
    </row>
    <row r="15" spans="1:12" x14ac:dyDescent="0.25">
      <c r="A15" s="7">
        <v>11</v>
      </c>
      <c r="B15" s="12"/>
      <c r="C15" s="19"/>
      <c r="D15" s="19"/>
      <c r="E15" s="19"/>
      <c r="F15" s="18">
        <f t="shared" si="3"/>
        <v>0</v>
      </c>
      <c r="G15" s="20"/>
      <c r="H15" s="8">
        <v>3</v>
      </c>
      <c r="I15" s="9" t="e">
        <f t="shared" si="0"/>
        <v>#DIV/0!</v>
      </c>
      <c r="J15" s="9" t="e">
        <f t="shared" si="1"/>
        <v>#DIV/0!</v>
      </c>
      <c r="K15" s="10" t="e">
        <f t="shared" si="2"/>
        <v>#DIV/0!</v>
      </c>
      <c r="L15" s="11" t="e">
        <f t="shared" si="4"/>
        <v>#DIV/0!</v>
      </c>
    </row>
    <row r="16" spans="1:12" x14ac:dyDescent="0.25">
      <c r="A16" s="7">
        <v>12</v>
      </c>
      <c r="B16" s="12"/>
      <c r="C16" s="19"/>
      <c r="D16" s="19"/>
      <c r="E16" s="19"/>
      <c r="F16" s="18">
        <f t="shared" si="3"/>
        <v>0</v>
      </c>
      <c r="G16" s="20"/>
      <c r="H16" s="8">
        <v>3</v>
      </c>
      <c r="I16" s="9" t="e">
        <f t="shared" si="0"/>
        <v>#DIV/0!</v>
      </c>
      <c r="J16" s="9" t="e">
        <f t="shared" si="1"/>
        <v>#DIV/0!</v>
      </c>
      <c r="K16" s="10" t="e">
        <f t="shared" si="2"/>
        <v>#DIV/0!</v>
      </c>
      <c r="L16" s="11" t="e">
        <f t="shared" si="4"/>
        <v>#DIV/0!</v>
      </c>
    </row>
    <row r="17" spans="1:12" x14ac:dyDescent="0.25">
      <c r="A17" s="7">
        <v>13</v>
      </c>
      <c r="B17" s="12"/>
      <c r="C17" s="19"/>
      <c r="D17" s="19"/>
      <c r="E17" s="19"/>
      <c r="F17" s="18">
        <f t="shared" si="3"/>
        <v>0</v>
      </c>
      <c r="G17" s="20"/>
      <c r="H17" s="8">
        <v>3</v>
      </c>
      <c r="I17" s="9" t="e">
        <f t="shared" si="0"/>
        <v>#DIV/0!</v>
      </c>
      <c r="J17" s="9" t="e">
        <f t="shared" si="1"/>
        <v>#DIV/0!</v>
      </c>
      <c r="K17" s="10" t="e">
        <f t="shared" si="2"/>
        <v>#DIV/0!</v>
      </c>
      <c r="L17" s="11" t="e">
        <f t="shared" si="4"/>
        <v>#DIV/0!</v>
      </c>
    </row>
    <row r="18" spans="1:12" x14ac:dyDescent="0.25">
      <c r="A18" s="7">
        <v>14</v>
      </c>
      <c r="B18" s="12"/>
      <c r="C18" s="19"/>
      <c r="D18" s="19"/>
      <c r="E18" s="19"/>
      <c r="F18" s="18">
        <f t="shared" si="3"/>
        <v>0</v>
      </c>
      <c r="G18" s="20"/>
      <c r="H18" s="8">
        <v>3</v>
      </c>
      <c r="I18" s="9" t="e">
        <f t="shared" si="0"/>
        <v>#DIV/0!</v>
      </c>
      <c r="J18" s="9" t="e">
        <f t="shared" si="1"/>
        <v>#DIV/0!</v>
      </c>
      <c r="K18" s="10" t="e">
        <f t="shared" si="2"/>
        <v>#DIV/0!</v>
      </c>
      <c r="L18" s="11" t="e">
        <f t="shared" si="4"/>
        <v>#DIV/0!</v>
      </c>
    </row>
    <row r="19" spans="1:12" x14ac:dyDescent="0.25">
      <c r="A19" s="7">
        <v>15</v>
      </c>
      <c r="B19" s="12"/>
      <c r="C19" s="19"/>
      <c r="D19" s="19"/>
      <c r="E19" s="19"/>
      <c r="F19" s="18">
        <f t="shared" si="3"/>
        <v>0</v>
      </c>
      <c r="G19" s="20"/>
      <c r="H19" s="8">
        <v>3</v>
      </c>
      <c r="I19" s="9" t="e">
        <f t="shared" si="0"/>
        <v>#DIV/0!</v>
      </c>
      <c r="J19" s="9" t="e">
        <f t="shared" si="1"/>
        <v>#DIV/0!</v>
      </c>
      <c r="K19" s="10" t="e">
        <f t="shared" si="2"/>
        <v>#DIV/0!</v>
      </c>
      <c r="L19" s="11" t="e">
        <f t="shared" si="4"/>
        <v>#DIV/0!</v>
      </c>
    </row>
    <row r="20" spans="1:12" x14ac:dyDescent="0.25">
      <c r="A20" s="7">
        <v>16</v>
      </c>
      <c r="B20" s="12"/>
      <c r="C20" s="19"/>
      <c r="D20" s="19"/>
      <c r="E20" s="19"/>
      <c r="F20" s="18">
        <f t="shared" si="3"/>
        <v>0</v>
      </c>
      <c r="G20" s="20"/>
      <c r="H20" s="8">
        <v>3</v>
      </c>
      <c r="I20" s="9" t="e">
        <f t="shared" si="0"/>
        <v>#DIV/0!</v>
      </c>
      <c r="J20" s="9" t="e">
        <f t="shared" si="1"/>
        <v>#DIV/0!</v>
      </c>
      <c r="K20" s="10" t="e">
        <f t="shared" si="2"/>
        <v>#DIV/0!</v>
      </c>
      <c r="L20" s="11" t="e">
        <f t="shared" si="4"/>
        <v>#DIV/0!</v>
      </c>
    </row>
    <row r="21" spans="1:12" x14ac:dyDescent="0.25">
      <c r="A21" s="7">
        <v>17</v>
      </c>
      <c r="B21" s="12"/>
      <c r="C21" s="19"/>
      <c r="D21" s="19"/>
      <c r="E21" s="19"/>
      <c r="F21" s="18">
        <f t="shared" si="3"/>
        <v>0</v>
      </c>
      <c r="G21" s="20"/>
      <c r="H21" s="8">
        <v>3</v>
      </c>
      <c r="I21" s="9" t="e">
        <f t="shared" si="0"/>
        <v>#DIV/0!</v>
      </c>
      <c r="J21" s="9" t="e">
        <f t="shared" si="1"/>
        <v>#DIV/0!</v>
      </c>
      <c r="K21" s="10" t="e">
        <f t="shared" si="2"/>
        <v>#DIV/0!</v>
      </c>
      <c r="L21" s="11" t="e">
        <f t="shared" si="4"/>
        <v>#DIV/0!</v>
      </c>
    </row>
    <row r="22" spans="1:12" x14ac:dyDescent="0.25">
      <c r="A22" s="7">
        <v>18</v>
      </c>
      <c r="B22" s="12"/>
      <c r="C22" s="19"/>
      <c r="D22" s="19"/>
      <c r="E22" s="19"/>
      <c r="F22" s="18">
        <f t="shared" si="3"/>
        <v>0</v>
      </c>
      <c r="G22" s="20"/>
      <c r="H22" s="8">
        <v>3</v>
      </c>
      <c r="I22" s="9" t="e">
        <f t="shared" si="0"/>
        <v>#DIV/0!</v>
      </c>
      <c r="J22" s="9" t="e">
        <f t="shared" si="1"/>
        <v>#DIV/0!</v>
      </c>
      <c r="K22" s="10" t="e">
        <f t="shared" si="2"/>
        <v>#DIV/0!</v>
      </c>
      <c r="L22" s="11" t="e">
        <f t="shared" si="4"/>
        <v>#DIV/0!</v>
      </c>
    </row>
    <row r="23" spans="1:12" x14ac:dyDescent="0.25">
      <c r="A23" s="7">
        <v>19</v>
      </c>
      <c r="B23" s="12"/>
      <c r="C23" s="19"/>
      <c r="D23" s="19"/>
      <c r="E23" s="19"/>
      <c r="F23" s="18">
        <f t="shared" si="3"/>
        <v>0</v>
      </c>
      <c r="G23" s="20"/>
      <c r="H23" s="8">
        <v>3</v>
      </c>
      <c r="I23" s="9" t="e">
        <f t="shared" si="0"/>
        <v>#DIV/0!</v>
      </c>
      <c r="J23" s="9" t="e">
        <f t="shared" si="1"/>
        <v>#DIV/0!</v>
      </c>
      <c r="K23" s="10" t="e">
        <f t="shared" si="2"/>
        <v>#DIV/0!</v>
      </c>
      <c r="L23" s="11" t="e">
        <f t="shared" si="4"/>
        <v>#DIV/0!</v>
      </c>
    </row>
    <row r="24" spans="1:12" x14ac:dyDescent="0.25">
      <c r="A24" s="7">
        <v>20</v>
      </c>
      <c r="B24" s="12"/>
      <c r="C24" s="19"/>
      <c r="D24" s="19"/>
      <c r="E24" s="19"/>
      <c r="F24" s="18">
        <f t="shared" si="3"/>
        <v>0</v>
      </c>
      <c r="G24" s="20"/>
      <c r="H24" s="8">
        <v>3</v>
      </c>
      <c r="I24" s="9" t="e">
        <f t="shared" si="0"/>
        <v>#DIV/0!</v>
      </c>
      <c r="J24" s="9" t="e">
        <f t="shared" si="1"/>
        <v>#DIV/0!</v>
      </c>
      <c r="K24" s="10" t="e">
        <f t="shared" si="2"/>
        <v>#DIV/0!</v>
      </c>
      <c r="L24" s="11" t="e">
        <f t="shared" si="4"/>
        <v>#DIV/0!</v>
      </c>
    </row>
    <row r="25" spans="1:12" x14ac:dyDescent="0.25">
      <c r="A25" s="7">
        <v>21</v>
      </c>
      <c r="B25" s="12"/>
      <c r="C25" s="19"/>
      <c r="D25" s="19"/>
      <c r="E25" s="19"/>
      <c r="F25" s="18">
        <f t="shared" si="3"/>
        <v>0</v>
      </c>
      <c r="G25" s="20"/>
      <c r="H25" s="8">
        <v>3</v>
      </c>
      <c r="I25" s="9" t="e">
        <f t="shared" si="0"/>
        <v>#DIV/0!</v>
      </c>
      <c r="J25" s="9" t="e">
        <f t="shared" si="1"/>
        <v>#DIV/0!</v>
      </c>
      <c r="K25" s="10" t="e">
        <f t="shared" si="2"/>
        <v>#DIV/0!</v>
      </c>
      <c r="L25" s="11" t="e">
        <f t="shared" si="4"/>
        <v>#DIV/0!</v>
      </c>
    </row>
    <row r="26" spans="1:12" x14ac:dyDescent="0.25">
      <c r="A26" s="7">
        <v>22</v>
      </c>
      <c r="B26" s="12"/>
      <c r="C26" s="19"/>
      <c r="D26" s="19"/>
      <c r="E26" s="19"/>
      <c r="F26" s="18">
        <f t="shared" si="3"/>
        <v>0</v>
      </c>
      <c r="G26" s="20"/>
      <c r="H26" s="8">
        <v>3</v>
      </c>
      <c r="I26" s="9" t="e">
        <f t="shared" si="0"/>
        <v>#DIV/0!</v>
      </c>
      <c r="J26" s="9" t="e">
        <f t="shared" si="1"/>
        <v>#DIV/0!</v>
      </c>
      <c r="K26" s="10" t="e">
        <f t="shared" si="2"/>
        <v>#DIV/0!</v>
      </c>
      <c r="L26" s="11" t="e">
        <f t="shared" si="4"/>
        <v>#DIV/0!</v>
      </c>
    </row>
    <row r="27" spans="1:12" x14ac:dyDescent="0.25">
      <c r="A27" s="7">
        <v>23</v>
      </c>
      <c r="B27" s="12"/>
      <c r="C27" s="19"/>
      <c r="D27" s="19"/>
      <c r="E27" s="19"/>
      <c r="F27" s="18">
        <f t="shared" si="3"/>
        <v>0</v>
      </c>
      <c r="G27" s="20"/>
      <c r="H27" s="8">
        <v>3</v>
      </c>
      <c r="I27" s="9" t="e">
        <f t="shared" si="0"/>
        <v>#DIV/0!</v>
      </c>
      <c r="J27" s="9" t="e">
        <f t="shared" si="1"/>
        <v>#DIV/0!</v>
      </c>
      <c r="K27" s="10" t="e">
        <f t="shared" si="2"/>
        <v>#DIV/0!</v>
      </c>
      <c r="L27" s="11" t="e">
        <f t="shared" si="4"/>
        <v>#DIV/0!</v>
      </c>
    </row>
    <row r="28" spans="1:12" x14ac:dyDescent="0.25">
      <c r="A28" s="7">
        <v>24</v>
      </c>
      <c r="B28" s="12"/>
      <c r="C28" s="19"/>
      <c r="D28" s="19"/>
      <c r="E28" s="19"/>
      <c r="F28" s="18">
        <f t="shared" si="3"/>
        <v>0</v>
      </c>
      <c r="G28" s="20"/>
      <c r="H28" s="8">
        <v>3</v>
      </c>
      <c r="I28" s="9" t="e">
        <f t="shared" si="0"/>
        <v>#DIV/0!</v>
      </c>
      <c r="J28" s="9" t="e">
        <f t="shared" si="1"/>
        <v>#DIV/0!</v>
      </c>
      <c r="K28" s="10" t="e">
        <f t="shared" si="2"/>
        <v>#DIV/0!</v>
      </c>
      <c r="L28" s="11" t="e">
        <f t="shared" si="4"/>
        <v>#DIV/0!</v>
      </c>
    </row>
    <row r="29" spans="1:12" x14ac:dyDescent="0.25">
      <c r="A29" s="7">
        <v>25</v>
      </c>
      <c r="B29" s="12"/>
      <c r="C29" s="19"/>
      <c r="D29" s="19"/>
      <c r="E29" s="19"/>
      <c r="F29" s="18">
        <f t="shared" si="3"/>
        <v>0</v>
      </c>
      <c r="G29" s="20"/>
      <c r="H29" s="8">
        <v>3</v>
      </c>
      <c r="I29" s="9" t="e">
        <f t="shared" si="0"/>
        <v>#DIV/0!</v>
      </c>
      <c r="J29" s="9" t="e">
        <f t="shared" si="1"/>
        <v>#DIV/0!</v>
      </c>
      <c r="K29" s="10" t="e">
        <f t="shared" si="2"/>
        <v>#DIV/0!</v>
      </c>
      <c r="L29" s="11" t="e">
        <f t="shared" si="4"/>
        <v>#DIV/0!</v>
      </c>
    </row>
    <row r="30" spans="1:12" x14ac:dyDescent="0.25">
      <c r="A30" s="7">
        <v>26</v>
      </c>
      <c r="B30" s="12"/>
      <c r="C30" s="19"/>
      <c r="D30" s="19"/>
      <c r="E30" s="19"/>
      <c r="F30" s="18">
        <f t="shared" si="3"/>
        <v>0</v>
      </c>
      <c r="G30" s="20"/>
      <c r="H30" s="8">
        <v>3</v>
      </c>
      <c r="I30" s="9" t="e">
        <f t="shared" si="0"/>
        <v>#DIV/0!</v>
      </c>
      <c r="J30" s="9" t="e">
        <f t="shared" si="1"/>
        <v>#DIV/0!</v>
      </c>
      <c r="K30" s="10" t="e">
        <f t="shared" si="2"/>
        <v>#DIV/0!</v>
      </c>
      <c r="L30" s="11" t="e">
        <f t="shared" si="4"/>
        <v>#DIV/0!</v>
      </c>
    </row>
    <row r="31" spans="1:12" x14ac:dyDescent="0.25">
      <c r="A31" s="7">
        <v>27</v>
      </c>
      <c r="B31" s="12"/>
      <c r="C31" s="19"/>
      <c r="D31" s="19"/>
      <c r="E31" s="19"/>
      <c r="F31" s="18">
        <f t="shared" si="3"/>
        <v>0</v>
      </c>
      <c r="G31" s="20"/>
      <c r="H31" s="8">
        <v>3</v>
      </c>
      <c r="I31" s="9" t="e">
        <f t="shared" si="0"/>
        <v>#DIV/0!</v>
      </c>
      <c r="J31" s="9" t="e">
        <f t="shared" si="1"/>
        <v>#DIV/0!</v>
      </c>
      <c r="K31" s="10" t="e">
        <f t="shared" si="2"/>
        <v>#DIV/0!</v>
      </c>
      <c r="L31" s="11" t="e">
        <f t="shared" si="4"/>
        <v>#DIV/0!</v>
      </c>
    </row>
    <row r="32" spans="1:12" x14ac:dyDescent="0.25">
      <c r="A32" s="7">
        <v>28</v>
      </c>
      <c r="B32" s="12"/>
      <c r="C32" s="19"/>
      <c r="D32" s="19"/>
      <c r="E32" s="19"/>
      <c r="F32" s="18">
        <f t="shared" si="3"/>
        <v>0</v>
      </c>
      <c r="G32" s="20"/>
      <c r="H32" s="8">
        <v>3</v>
      </c>
      <c r="I32" s="9" t="e">
        <f t="shared" si="0"/>
        <v>#DIV/0!</v>
      </c>
      <c r="J32" s="9" t="e">
        <f t="shared" si="1"/>
        <v>#DIV/0!</v>
      </c>
      <c r="K32" s="10" t="e">
        <f t="shared" si="2"/>
        <v>#DIV/0!</v>
      </c>
      <c r="L32" s="11" t="e">
        <f t="shared" si="4"/>
        <v>#DIV/0!</v>
      </c>
    </row>
    <row r="33" spans="1:12" x14ac:dyDescent="0.25">
      <c r="A33" s="7">
        <v>29</v>
      </c>
      <c r="B33" s="12"/>
      <c r="C33" s="19"/>
      <c r="D33" s="19"/>
      <c r="E33" s="19"/>
      <c r="F33" s="18">
        <f t="shared" si="3"/>
        <v>0</v>
      </c>
      <c r="G33" s="20"/>
      <c r="H33" s="8">
        <v>3</v>
      </c>
      <c r="I33" s="9" t="e">
        <f t="shared" si="0"/>
        <v>#DIV/0!</v>
      </c>
      <c r="J33" s="9" t="e">
        <f t="shared" si="1"/>
        <v>#DIV/0!</v>
      </c>
      <c r="K33" s="10" t="e">
        <f t="shared" si="2"/>
        <v>#DIV/0!</v>
      </c>
      <c r="L33" s="11" t="e">
        <f t="shared" si="4"/>
        <v>#DIV/0!</v>
      </c>
    </row>
    <row r="34" spans="1:12" x14ac:dyDescent="0.25">
      <c r="A34" s="7">
        <v>30</v>
      </c>
      <c r="B34" s="12"/>
      <c r="C34" s="19"/>
      <c r="D34" s="19"/>
      <c r="E34" s="19"/>
      <c r="F34" s="18">
        <f t="shared" si="3"/>
        <v>0</v>
      </c>
      <c r="G34" s="20"/>
      <c r="H34" s="8">
        <v>3</v>
      </c>
      <c r="I34" s="9" t="e">
        <f t="shared" si="0"/>
        <v>#DIV/0!</v>
      </c>
      <c r="J34" s="9" t="e">
        <f t="shared" si="1"/>
        <v>#DIV/0!</v>
      </c>
      <c r="K34" s="10" t="e">
        <f t="shared" si="2"/>
        <v>#DIV/0!</v>
      </c>
      <c r="L34" s="11" t="e">
        <f t="shared" si="4"/>
        <v>#DIV/0!</v>
      </c>
    </row>
    <row r="35" spans="1:12" x14ac:dyDescent="0.25">
      <c r="A35" s="7">
        <v>31</v>
      </c>
      <c r="B35" s="12"/>
      <c r="C35" s="19"/>
      <c r="D35" s="19"/>
      <c r="E35" s="19"/>
      <c r="F35" s="18">
        <f t="shared" si="3"/>
        <v>0</v>
      </c>
      <c r="G35" s="20"/>
      <c r="H35" s="8">
        <v>3</v>
      </c>
      <c r="I35" s="9" t="e">
        <f t="shared" si="0"/>
        <v>#DIV/0!</v>
      </c>
      <c r="J35" s="9" t="e">
        <f t="shared" si="1"/>
        <v>#DIV/0!</v>
      </c>
      <c r="K35" s="10" t="e">
        <f t="shared" si="2"/>
        <v>#DIV/0!</v>
      </c>
      <c r="L35" s="11" t="e">
        <f t="shared" si="4"/>
        <v>#DIV/0!</v>
      </c>
    </row>
    <row r="36" spans="1:12" x14ac:dyDescent="0.25">
      <c r="A36" s="7">
        <v>32</v>
      </c>
      <c r="B36" s="12"/>
      <c r="C36" s="19"/>
      <c r="D36" s="19"/>
      <c r="E36" s="19"/>
      <c r="F36" s="18">
        <f t="shared" si="3"/>
        <v>0</v>
      </c>
      <c r="G36" s="20"/>
      <c r="H36" s="8">
        <v>3</v>
      </c>
      <c r="I36" s="9" t="e">
        <f t="shared" si="0"/>
        <v>#DIV/0!</v>
      </c>
      <c r="J36" s="9" t="e">
        <f t="shared" si="1"/>
        <v>#DIV/0!</v>
      </c>
      <c r="K36" s="10" t="e">
        <f t="shared" si="2"/>
        <v>#DIV/0!</v>
      </c>
      <c r="L36" s="11" t="e">
        <f t="shared" si="4"/>
        <v>#DIV/0!</v>
      </c>
    </row>
    <row r="37" spans="1:12" x14ac:dyDescent="0.25">
      <c r="A37" s="7">
        <v>33</v>
      </c>
      <c r="B37" s="12"/>
      <c r="C37" s="19"/>
      <c r="D37" s="19"/>
      <c r="E37" s="19"/>
      <c r="F37" s="18">
        <f t="shared" si="3"/>
        <v>0</v>
      </c>
      <c r="G37" s="20"/>
      <c r="H37" s="8">
        <v>3</v>
      </c>
      <c r="I37" s="9" t="e">
        <f t="shared" si="0"/>
        <v>#DIV/0!</v>
      </c>
      <c r="J37" s="9" t="e">
        <f t="shared" si="1"/>
        <v>#DIV/0!</v>
      </c>
      <c r="K37" s="10" t="e">
        <f t="shared" si="2"/>
        <v>#DIV/0!</v>
      </c>
      <c r="L37" s="11" t="e">
        <f t="shared" si="4"/>
        <v>#DIV/0!</v>
      </c>
    </row>
    <row r="38" spans="1:12" x14ac:dyDescent="0.25">
      <c r="A38" s="7">
        <v>34</v>
      </c>
      <c r="B38" s="12"/>
      <c r="C38" s="19"/>
      <c r="D38" s="19"/>
      <c r="E38" s="19"/>
      <c r="F38" s="18">
        <f t="shared" si="3"/>
        <v>0</v>
      </c>
      <c r="G38" s="20"/>
      <c r="H38" s="8">
        <v>3</v>
      </c>
      <c r="I38" s="9" t="e">
        <f t="shared" si="0"/>
        <v>#DIV/0!</v>
      </c>
      <c r="J38" s="9" t="e">
        <f t="shared" si="1"/>
        <v>#DIV/0!</v>
      </c>
      <c r="K38" s="10" t="e">
        <f t="shared" si="2"/>
        <v>#DIV/0!</v>
      </c>
      <c r="L38" s="11" t="e">
        <f t="shared" si="4"/>
        <v>#DIV/0!</v>
      </c>
    </row>
    <row r="39" spans="1:12" x14ac:dyDescent="0.25">
      <c r="A39" s="7">
        <v>35</v>
      </c>
      <c r="B39" s="12"/>
      <c r="C39" s="19"/>
      <c r="D39" s="19"/>
      <c r="E39" s="19"/>
      <c r="F39" s="18">
        <f t="shared" si="3"/>
        <v>0</v>
      </c>
      <c r="G39" s="20"/>
      <c r="H39" s="8">
        <v>3</v>
      </c>
      <c r="I39" s="9" t="e">
        <f t="shared" si="0"/>
        <v>#DIV/0!</v>
      </c>
      <c r="J39" s="9" t="e">
        <f t="shared" si="1"/>
        <v>#DIV/0!</v>
      </c>
      <c r="K39" s="10" t="e">
        <f t="shared" si="2"/>
        <v>#DIV/0!</v>
      </c>
      <c r="L39" s="11" t="e">
        <f t="shared" si="4"/>
        <v>#DIV/0!</v>
      </c>
    </row>
    <row r="40" spans="1:12" x14ac:dyDescent="0.25">
      <c r="A40" s="7">
        <v>36</v>
      </c>
      <c r="B40" s="12"/>
      <c r="C40" s="19"/>
      <c r="D40" s="19"/>
      <c r="E40" s="19"/>
      <c r="F40" s="18">
        <f t="shared" si="3"/>
        <v>0</v>
      </c>
      <c r="G40" s="20"/>
      <c r="H40" s="8">
        <v>3</v>
      </c>
      <c r="I40" s="9" t="e">
        <f t="shared" si="0"/>
        <v>#DIV/0!</v>
      </c>
      <c r="J40" s="9" t="e">
        <f t="shared" si="1"/>
        <v>#DIV/0!</v>
      </c>
      <c r="K40" s="10" t="e">
        <f t="shared" si="2"/>
        <v>#DIV/0!</v>
      </c>
      <c r="L40" s="11" t="e">
        <f t="shared" si="4"/>
        <v>#DIV/0!</v>
      </c>
    </row>
    <row r="41" spans="1:12" x14ac:dyDescent="0.25">
      <c r="A41" s="7">
        <v>37</v>
      </c>
      <c r="B41" s="12"/>
      <c r="C41" s="19"/>
      <c r="D41" s="19"/>
      <c r="E41" s="19"/>
      <c r="F41" s="18">
        <f t="shared" si="3"/>
        <v>0</v>
      </c>
      <c r="G41" s="20"/>
      <c r="H41" s="8">
        <v>3</v>
      </c>
      <c r="I41" s="9" t="e">
        <f t="shared" si="0"/>
        <v>#DIV/0!</v>
      </c>
      <c r="J41" s="9" t="e">
        <f t="shared" si="1"/>
        <v>#DIV/0!</v>
      </c>
      <c r="K41" s="10" t="e">
        <f t="shared" si="2"/>
        <v>#DIV/0!</v>
      </c>
      <c r="L41" s="11" t="e">
        <f t="shared" si="4"/>
        <v>#DIV/0!</v>
      </c>
    </row>
    <row r="42" spans="1:12" x14ac:dyDescent="0.25">
      <c r="A42" s="7">
        <v>38</v>
      </c>
      <c r="B42" s="12"/>
      <c r="C42" s="19"/>
      <c r="D42" s="19"/>
      <c r="E42" s="19"/>
      <c r="F42" s="18">
        <f t="shared" si="3"/>
        <v>0</v>
      </c>
      <c r="G42" s="20"/>
      <c r="H42" s="8">
        <v>3</v>
      </c>
      <c r="I42" s="9" t="e">
        <f t="shared" si="0"/>
        <v>#DIV/0!</v>
      </c>
      <c r="J42" s="9" t="e">
        <f t="shared" si="1"/>
        <v>#DIV/0!</v>
      </c>
      <c r="K42" s="10" t="e">
        <f t="shared" si="2"/>
        <v>#DIV/0!</v>
      </c>
      <c r="L42" s="11" t="e">
        <f t="shared" si="4"/>
        <v>#DIV/0!</v>
      </c>
    </row>
    <row r="43" spans="1:12" ht="30" customHeight="1" x14ac:dyDescent="0.25">
      <c r="A43" s="7">
        <v>39</v>
      </c>
      <c r="B43" s="12" t="s">
        <v>12</v>
      </c>
      <c r="C43" s="19">
        <v>412</v>
      </c>
      <c r="D43" s="19">
        <v>790</v>
      </c>
      <c r="E43" s="19">
        <v>622</v>
      </c>
      <c r="F43" s="18">
        <f t="shared" si="3"/>
        <v>1824</v>
      </c>
      <c r="G43" s="20">
        <v>2</v>
      </c>
      <c r="H43" s="8">
        <v>3</v>
      </c>
      <c r="I43" s="9">
        <f t="shared" si="0"/>
        <v>608</v>
      </c>
      <c r="J43" s="9">
        <f t="shared" si="1"/>
        <v>189.38848961856155</v>
      </c>
      <c r="K43" s="10">
        <f t="shared" si="2"/>
        <v>0.31149422634631835</v>
      </c>
      <c r="L43" s="11">
        <f t="shared" si="4"/>
        <v>1216</v>
      </c>
    </row>
    <row r="44" spans="1:12" ht="60" x14ac:dyDescent="0.25">
      <c r="A44" s="7">
        <v>40</v>
      </c>
      <c r="B44" s="12" t="s">
        <v>13</v>
      </c>
      <c r="C44" s="19">
        <v>2580</v>
      </c>
      <c r="D44" s="19">
        <v>3190</v>
      </c>
      <c r="E44" s="19">
        <v>3060</v>
      </c>
      <c r="F44" s="18">
        <f t="shared" si="3"/>
        <v>8830</v>
      </c>
      <c r="G44" s="20">
        <v>2</v>
      </c>
      <c r="H44" s="8">
        <v>3</v>
      </c>
      <c r="I44" s="9">
        <f t="shared" si="0"/>
        <v>2943.33</v>
      </c>
      <c r="J44" s="9">
        <f t="shared" si="1"/>
        <v>321.29944496269104</v>
      </c>
      <c r="K44" s="10">
        <f t="shared" si="2"/>
        <v>0.10916188295661412</v>
      </c>
      <c r="L44" s="11">
        <f t="shared" si="4"/>
        <v>5886.66</v>
      </c>
    </row>
    <row r="45" spans="1:12" x14ac:dyDescent="0.25">
      <c r="A45" s="33" t="s">
        <v>10</v>
      </c>
      <c r="B45" s="34"/>
      <c r="C45" s="34"/>
      <c r="D45" s="34"/>
      <c r="E45" s="34"/>
      <c r="F45" s="34"/>
      <c r="G45" s="34"/>
      <c r="H45" s="34"/>
      <c r="I45" s="34"/>
      <c r="J45" s="34"/>
      <c r="K45" s="13"/>
      <c r="L45" s="14" t="e">
        <f>SUM(L5:L44)</f>
        <v>#DIV/0!</v>
      </c>
    </row>
  </sheetData>
  <mergeCells count="7">
    <mergeCell ref="A45:J45"/>
    <mergeCell ref="A1:L1"/>
    <mergeCell ref="A3:A4"/>
    <mergeCell ref="B3:B4"/>
    <mergeCell ref="C3:F3"/>
    <mergeCell ref="H3:H4"/>
    <mergeCell ref="I3:K3"/>
  </mergeCells>
  <pageMargins left="0.7" right="0.7" top="0.75" bottom="0.75" header="0.3" footer="0.3"/>
  <pageSetup paperSize="9" scale="8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НМЦК_5ЦП</vt:lpstr>
      <vt:lpstr>НМЦК_3КП</vt:lpstr>
    </vt:vector>
  </TitlesOfParts>
  <Company>Zakaz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Виктория Сычева</dc:creator>
  <cp:lastModifiedBy>Gorzakaz</cp:lastModifiedBy>
  <cp:lastPrinted>2024-09-17T09:43:40Z</cp:lastPrinted>
  <dcterms:created xsi:type="dcterms:W3CDTF">2016-05-31T07:50:05Z</dcterms:created>
  <dcterms:modified xsi:type="dcterms:W3CDTF">2024-09-17T11:59:29Z</dcterms:modified>
</cp:coreProperties>
</file>