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8\doc\_А_ОТДЕЛ ЗАКУПОК\ЗАКУПКИ 2024\ТОРГИ\п.4 ч.1 ст.93 - АИСГЗ\Закупка МФУ Kyocera ECOSYS M2235dn\"/>
    </mc:Choice>
  </mc:AlternateContent>
  <xr:revisionPtr revIDLastSave="0" documentId="13_ncr:1_{E6AF615C-74A5-468A-B05A-64D4FE0B90B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</workbook>
</file>

<file path=xl/calcChain.xml><?xml version="1.0" encoding="utf-8"?>
<calcChain xmlns="http://schemas.openxmlformats.org/spreadsheetml/2006/main">
  <c r="G11" i="1" l="1"/>
  <c r="L11" i="1" l="1"/>
  <c r="K11" i="1"/>
  <c r="N11" i="1" s="1"/>
  <c r="N12" i="1" s="1"/>
  <c r="M11" i="1" l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<sst xmlns="http://schemas.openxmlformats.org/spreadsheetml/2006/main" count="29" uniqueCount="29">
  <si>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</si>
  <si>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</si>
  <si>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</si>
  <si>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</si>
  <si>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Определение однородности совокупности значений выявленных цен</t>
  </si>
  <si>
    <t>Среднее квадратичное отклонение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</si>
  <si>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</si>
  <si>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Начальная (максимальная) цена контракта (договора) </t>
  </si>
  <si>
    <t xml:space="preserve">Начальная (максимальная) цена договора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Начальная максимальная цена договора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Начальная (максимальная) цена контракта НМЦК рассчитана Заказчиком по формуле, определенной п. 3.21 Методических рекомендаций.
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</si>
  <si>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</si>
  <si>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r>
      <rPr>
        <b/>
        <i/>
        <sz val="9"/>
        <color rgb="FF000000"/>
        <rFont val="Times New Roman"/>
        <family val="1"/>
        <charset val="204"/>
      </rPr>
      <t>V</t>
    </r>
    <r>
      <rPr>
        <b/>
        <sz val="9"/>
        <color rgb="FF000000"/>
        <rFont val="Times New Roman"/>
        <family val="1"/>
        <charset val="204"/>
      </rPr>
      <t xml:space="preserve"> - коэф-нт вариации
</t>
    </r>
    <r>
      <rPr>
        <i/>
        <sz val="9"/>
        <color theme="1"/>
        <rFont val="Times New Roman"/>
        <family val="1"/>
        <charset val="204"/>
      </rPr>
      <t>(не должен превышать 33%)</t>
    </r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</si>
  <si>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9"/>
        <color rgb="FF000000"/>
        <rFont val="Times New Roman"/>
        <family val="1"/>
        <charset val="204"/>
      </rPr>
      <t xml:space="preserve">
кол-во значений, используемых в расчете (кол-во ответов ИЦИ)</t>
    </r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</si>
  <si>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>&gt;</t>
    </r>
    <r>
      <rPr>
        <b/>
        <sz val="9"/>
        <color rgb="FF000000"/>
        <rFont val="Times New Roman"/>
        <family val="1"/>
        <charset val="204"/>
      </rPr>
      <t xml:space="preserve">
средн. арифм. величина цены единицы прод-ции, руб.</t>
    </r>
  </si>
  <si>
    <r>
      <rPr>
        <b/>
        <sz val="12"/>
        <color rgb="FF000000"/>
        <rFont val="Times New Roman"/>
        <family val="1"/>
        <charset val="204"/>
      </rPr>
      <t>v</t>
    </r>
    <r>
      <rPr>
        <b/>
        <sz val="9"/>
        <color rgb="FF000000"/>
        <rFont val="Times New Roman"/>
        <family val="1"/>
        <charset val="204"/>
      </rPr>
      <t xml:space="preserve">
кол-во (объем) закупаемого товара (работы, услуги)</t>
    </r>
  </si>
  <si>
    <t>Единица измерения</t>
  </si>
  <si>
    <t>ОКПД 2 (обязательно)
КТРУ, ККН (при наличии)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</si>
  <si>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</si>
  <si>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</si>
  <si>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</si>
  <si>
    <t xml:space="preserve">Приложение № 2 к извещению об осуществлении закупки
</t>
  </si>
  <si>
    <t xml:space="preserve">Обоснование начальной (максимальной) цены контракта            </t>
  </si>
  <si>
    <t xml:space="preserve">Составил:
Начальник отдела обслуживания                                                             О.А. Богданов
</t>
  </si>
  <si>
    <t>шт</t>
  </si>
  <si>
    <t>ИЦИ №1 1155/24-0-0 от 25.06.24</t>
  </si>
  <si>
    <t>ИЦИ №3 1157/24-0-0 от 25.06.24</t>
  </si>
  <si>
    <t>Начальная (максимальная) цена Контракта составляет 115000 руб. (Сто пятнадцать тысяч рублей 00 копеек).</t>
  </si>
  <si>
    <t xml:space="preserve">ИЦИ №2 </t>
  </si>
  <si>
    <t xml:space="preserve">26.20.18 </t>
  </si>
  <si>
    <t>Многофункциональное устройство МФУ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</si>
</sst>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Times New Roman"/>
      <family val="2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4" fontId="11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10" fontId="11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" fontId="5" fillId="0" borderId="0" xfId="0" applyNumberFormat="1" applyFont="1"/>
    <xf numFmtId="0" fontId="1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/>
    </xf>
    <xf numFmtId="4" fontId="16" fillId="0" borderId="1" xfId="0" applyNumberFormat="1" applyFont="1" applyBorder="1" applyAlignment="1">
      <alignment horizontal="center" vertical="center" wrapText="1"/>
    </xf>
    <xf numFmtId="2" fontId="18" fillId="0" borderId="0" xfId="0" applyNumberFormat="1" applyFont="1"/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3" fillId="2" borderId="0" xfId="0" applyFont="1" applyFill="1" applyAlignment="1">
      <alignment horizontal="left"/>
    </xf>
    <xf numFmtId="0" fontId="8" fillId="0" borderId="7" xfId="0" applyFont="1" applyBorder="1" applyAlignment="1">
      <alignment horizontal="right" vertical="center" wrapText="1"/>
    </xf>
    <xf numFmtId="0" fontId="8" fillId="0" borderId="8" xfId="0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155864</xdr:colOff>
      <xdr:row>9</xdr:row>
      <xdr:rowOff>472092</xdr:rowOff>
    </xdr:from>
    <xdr:to>
      <xdr:col>6</xdr:col>
      <xdr:colOff>668046</xdr:colOff>
      <xdr:row>9</xdr:row>
      <xdr:rowOff>698597</xdr:rowOff>
    </xdr:to>
    <xdr:pic>
      <xdr:nvPicPr>
        <xdr:cNvPr id="1029" name="Рисунок 13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719205" y="4836274"/>
          <a:ext cx="512182" cy="226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583280</xdr:colOff>
      <xdr:row>5</xdr:row>
      <xdr:rowOff>16109</xdr:rowOff>
    </xdr:from>
    <xdr:to>
      <xdr:col>8</xdr:col>
      <xdr:colOff>73191</xdr:colOff>
      <xdr:row>6</xdr:row>
      <xdr:rowOff>197431</xdr:rowOff>
    </xdr:to>
    <xdr:pic>
      <xdr:nvPicPr>
        <xdr:cNvPr id="9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8757" y="1947086"/>
          <a:ext cx="1845183" cy="71818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13</xdr:col>
      <xdr:colOff>36369</xdr:colOff>
      <xdr:row>9</xdr:row>
      <xdr:rowOff>226002</xdr:rowOff>
    </xdr:from>
    <xdr:to>
      <xdr:col>13</xdr:col>
      <xdr:colOff>731191</xdr:colOff>
      <xdr:row>9</xdr:row>
      <xdr:rowOff>451995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119755" y="4590184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38098</xdr:colOff>
      <xdr:row>9</xdr:row>
      <xdr:rowOff>801299</xdr:rowOff>
    </xdr:from>
    <xdr:to>
      <xdr:col>11</xdr:col>
      <xdr:colOff>1022885</xdr:colOff>
      <xdr:row>9</xdr:row>
      <xdr:rowOff>1123368</xdr:rowOff>
    </xdr:to>
    <xdr:pic>
      <xdr:nvPicPr>
        <xdr:cNvPr id="15" name="Picture 2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5329" y="5160818"/>
          <a:ext cx="984787" cy="3220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59741</xdr:colOff>
      <xdr:row>9</xdr:row>
      <xdr:rowOff>849847</xdr:rowOff>
    </xdr:from>
    <xdr:to>
      <xdr:col>12</xdr:col>
      <xdr:colOff>735466</xdr:colOff>
      <xdr:row>9</xdr:row>
      <xdr:rowOff>1133008</xdr:rowOff>
    </xdr:to>
    <xdr:pic>
      <xdr:nvPicPr>
        <xdr:cNvPr id="16" name="Picture 19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7395" y="5209366"/>
          <a:ext cx="675725" cy="283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14721</xdr:colOff>
      <xdr:row>11</xdr:row>
      <xdr:rowOff>34638</xdr:rowOff>
    </xdr:from>
    <xdr:to>
      <xdr:col>12</xdr:col>
      <xdr:colOff>711362</xdr:colOff>
      <xdr:row>11</xdr:row>
      <xdr:rowOff>242803</xdr:rowOff>
    </xdr:to>
    <xdr:pic>
      <xdr:nvPicPr>
        <xdr:cNvPr id="17" name="Рисунок 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8500630" y="6728115"/>
          <a:ext cx="696641" cy="208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14655</xdr:colOff>
      <xdr:row>9</xdr:row>
      <xdr:rowOff>827944</xdr:rowOff>
    </xdr:from>
    <xdr:to>
      <xdr:col>10</xdr:col>
      <xdr:colOff>979766</xdr:colOff>
      <xdr:row>10</xdr:row>
      <xdr:rowOff>3223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2EE0F46C-2705-4920-AFA0-ECCD86BC6F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858" r="41543" b="18338"/>
        <a:stretch/>
      </xdr:blipFill>
      <xdr:spPr bwMode="auto">
        <a:xfrm>
          <a:off x="6762751" y="5187463"/>
          <a:ext cx="965111" cy="3549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5"/>
  <sheetViews>
    <sheetView showGridLines="0" tabSelected="1" topLeftCell="A4" zoomScale="85" zoomScaleNormal="85" workbookViewId="0">
      <selection activeCell="S10" sqref="S10"/>
    </sheetView>
  </sheetViews>
  <sheetFormatPr defaultColWidth="8.83203125" defaultRowHeight="12.75" x14ac:dyDescent="0.2"/>
  <cols>
    <col min="1" max="1" width="4.6640625" style="1" customWidth="1"/>
    <col min="2" max="2" width="28.5" style="3" customWidth="1"/>
    <col min="3" max="3" width="14" style="3" customWidth="1"/>
    <col min="4" max="6" width="16" style="1" customWidth="1"/>
    <col min="7" max="7" width="13.83203125" style="1" customWidth="1"/>
    <col min="8" max="9" width="11.33203125" style="1" customWidth="1"/>
    <col min="10" max="10" width="13.1640625" style="1" customWidth="1"/>
    <col min="11" max="11" width="17.33203125" style="1" customWidth="1"/>
    <col min="12" max="12" width="18.1640625" style="1" customWidth="1"/>
    <col min="13" max="13" width="13.6640625" style="1" customWidth="1"/>
    <col min="14" max="14" width="13.33203125" style="1" customWidth="1"/>
    <col min="15" max="16384" width="8.83203125" style="1"/>
  </cols>
  <sheetData>
    <row r="1" spans="1:18" ht="24" customHeight="1" x14ac:dyDescent="0.2">
      <c r="K1" s="28" t="s">
        <v>19</v>
      </c>
      <c r="L1" s="28"/>
      <c r="M1" s="28"/>
      <c r="N1" s="28"/>
    </row>
    <row r="2" spans="1:18" s="2" customFormat="1" ht="15.75" customHeight="1" x14ac:dyDescent="0.25">
      <c r="A2" s="41"/>
      <c r="B2" s="42" t="s">
        <v>20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8" s="2" customFormat="1" ht="14.25" customHeight="1" x14ac:dyDescent="0.25">
      <c r="A3" s="41"/>
      <c r="B3" s="37" t="s">
        <v>0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</row>
    <row r="4" spans="1:18" s="2" customFormat="1" ht="17.25" customHeight="1" x14ac:dyDescent="0.25">
      <c r="A4" s="10"/>
      <c r="B4" s="38" t="s">
        <v>1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18" ht="92.45" customHeight="1" x14ac:dyDescent="0.2">
      <c r="A5" s="11"/>
      <c r="B5" s="39" t="s">
        <v>8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8" ht="42.6" customHeight="1" x14ac:dyDescent="0.2">
      <c r="A6" s="1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8" ht="98.45" customHeight="1" x14ac:dyDescent="0.2">
      <c r="A7" s="11"/>
      <c r="B7" s="40" t="s">
        <v>9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</row>
    <row r="8" spans="1:18" ht="1.1499999999999999" customHeight="1" x14ac:dyDescent="0.2">
      <c r="A8" s="12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</row>
    <row r="9" spans="1:18" ht="50.25" customHeight="1" x14ac:dyDescent="0.2">
      <c r="A9" s="23" t="s">
        <v>2</v>
      </c>
      <c r="B9" s="23" t="s">
        <v>3</v>
      </c>
      <c r="C9" s="26" t="s">
        <v>15</v>
      </c>
      <c r="D9" s="23" t="s">
        <v>6</v>
      </c>
      <c r="E9" s="23"/>
      <c r="F9" s="23"/>
      <c r="G9" s="23"/>
      <c r="H9" s="23" t="s">
        <v>13</v>
      </c>
      <c r="I9" s="24" t="s">
        <v>14</v>
      </c>
      <c r="J9" s="23" t="s">
        <v>11</v>
      </c>
      <c r="K9" s="23" t="s">
        <v>4</v>
      </c>
      <c r="L9" s="23"/>
      <c r="M9" s="23"/>
      <c r="N9" s="43"/>
    </row>
    <row r="10" spans="1:18" ht="93" customHeight="1" x14ac:dyDescent="0.2">
      <c r="A10" s="23"/>
      <c r="B10" s="23"/>
      <c r="C10" s="27"/>
      <c r="D10" s="19" t="s">
        <v>23</v>
      </c>
      <c r="E10" s="19" t="s">
        <v>26</v>
      </c>
      <c r="F10" s="19" t="s">
        <v>24</v>
      </c>
      <c r="G10" s="5"/>
      <c r="H10" s="23"/>
      <c r="I10" s="25"/>
      <c r="J10" s="23"/>
      <c r="K10" s="6" t="s">
        <v>12</v>
      </c>
      <c r="L10" s="6" t="s">
        <v>5</v>
      </c>
      <c r="M10" s="6" t="s">
        <v>10</v>
      </c>
      <c r="N10" s="43"/>
      <c r="R10" s="15"/>
    </row>
    <row r="11" spans="1:18" ht="106.5" customHeight="1" x14ac:dyDescent="0.2">
      <c r="A11" s="14">
        <v>1</v>
      </c>
      <c r="B11" s="18" t="s">
        <v>28</v>
      </c>
      <c r="C11" s="18" t="s">
        <v>27</v>
      </c>
      <c r="D11" s="7">
        <v>119760</v>
      </c>
      <c r="E11" s="7">
        <v>110240</v>
      </c>
      <c r="F11" s="7">
        <v>115000</v>
      </c>
      <c r="G11" s="21">
        <f>D11+E11+F11</f>
        <v>345000</v>
      </c>
      <c r="H11" s="14">
        <v>1</v>
      </c>
      <c r="I11" s="14" t="s">
        <v>22</v>
      </c>
      <c r="J11" s="8">
        <v>3</v>
      </c>
      <c r="K11" s="7">
        <f>ROUND(G11/J11,2)</f>
        <v>115000</v>
      </c>
      <c r="L11" s="7">
        <f t="shared" ref="L11" si="0">_xlfn.STDEV.S(D11,E11,F11)</f>
        <v>4760</v>
      </c>
      <c r="M11" s="9">
        <f t="shared" ref="M11" si="1">(L11/K11)</f>
        <v>4.1391304347826084E-2</v>
      </c>
      <c r="N11" s="7">
        <f>K11*H11</f>
        <v>115000</v>
      </c>
    </row>
    <row r="12" spans="1:18" ht="23.25" customHeight="1" x14ac:dyDescent="0.2">
      <c r="A12" s="31" t="s">
        <v>7</v>
      </c>
      <c r="B12" s="32"/>
      <c r="C12" s="33"/>
      <c r="D12" s="33"/>
      <c r="E12" s="33"/>
      <c r="F12" s="33"/>
      <c r="G12" s="33"/>
      <c r="H12" s="33"/>
      <c r="I12" s="33"/>
      <c r="J12" s="33"/>
      <c r="K12" s="34"/>
      <c r="L12" s="35"/>
      <c r="M12" s="36"/>
      <c r="N12" s="7">
        <f>SUM(N11:N11)</f>
        <v>115000</v>
      </c>
    </row>
    <row r="13" spans="1:18" ht="15.75" x14ac:dyDescent="0.25">
      <c r="A13" s="20" t="s">
        <v>25</v>
      </c>
      <c r="B13" s="16"/>
      <c r="C13" s="16"/>
      <c r="D13" s="17"/>
      <c r="E13" s="17"/>
      <c r="F13" s="17"/>
      <c r="G13" s="17"/>
      <c r="H13" s="17"/>
      <c r="I13" s="17"/>
      <c r="J13" s="17"/>
      <c r="K13" s="17"/>
      <c r="N13" s="22"/>
    </row>
    <row r="14" spans="1:18" ht="7.5" customHeight="1" x14ac:dyDescent="0.2">
      <c r="A14" s="30"/>
      <c r="B14" s="30"/>
      <c r="C14" s="30"/>
      <c r="D14" s="30"/>
      <c r="E14" s="30"/>
      <c r="F14" s="30"/>
    </row>
    <row r="15" spans="1:18" ht="6" customHeight="1" x14ac:dyDescent="0.2">
      <c r="N15" s="13"/>
    </row>
    <row r="16" spans="1:18" x14ac:dyDescent="0.2">
      <c r="A16" s="1" t="s">
        <v>16</v>
      </c>
    </row>
    <row r="17" spans="1:10" x14ac:dyDescent="0.2">
      <c r="A17" s="1" t="s">
        <v>17</v>
      </c>
    </row>
    <row r="18" spans="1:10" x14ac:dyDescent="0.2">
      <c r="A18" s="1" t="s">
        <v>18</v>
      </c>
    </row>
    <row r="20" spans="1:10" ht="19.5" customHeight="1" x14ac:dyDescent="0.2">
      <c r="A20" s="29" t="s">
        <v>21</v>
      </c>
      <c r="B20" s="29"/>
      <c r="C20" s="29"/>
      <c r="D20" s="29"/>
      <c r="E20" s="29"/>
      <c r="F20" s="29"/>
      <c r="G20" s="29"/>
      <c r="H20" s="29"/>
      <c r="I20" s="29"/>
      <c r="J20" s="29"/>
    </row>
    <row r="21" spans="1:10" ht="12" customHeight="1" x14ac:dyDescent="0.2">
      <c r="A21" s="29"/>
      <c r="B21" s="29"/>
      <c r="C21" s="29"/>
      <c r="D21" s="29"/>
      <c r="E21" s="29"/>
      <c r="F21" s="29"/>
      <c r="G21" s="29"/>
      <c r="H21" s="29"/>
      <c r="I21" s="29"/>
      <c r="J21" s="29"/>
    </row>
    <row r="22" spans="1:10" ht="5.25" customHeight="1" x14ac:dyDescent="0.2">
      <c r="A22" s="29"/>
      <c r="B22" s="29"/>
      <c r="C22" s="29"/>
      <c r="D22" s="29"/>
      <c r="E22" s="29"/>
      <c r="F22" s="29"/>
      <c r="G22" s="29"/>
      <c r="H22" s="29"/>
      <c r="I22" s="29"/>
      <c r="J22" s="29"/>
    </row>
    <row r="23" spans="1:10" ht="25.5" customHeight="1" x14ac:dyDescent="0.2">
      <c r="A23" s="29"/>
      <c r="B23" s="29"/>
      <c r="C23" s="29"/>
      <c r="D23" s="29"/>
      <c r="E23" s="29"/>
      <c r="F23" s="29"/>
      <c r="G23" s="29"/>
      <c r="H23" s="29"/>
      <c r="I23" s="29"/>
      <c r="J23" s="29"/>
    </row>
    <row r="24" spans="1:10" ht="25.5" customHeight="1" x14ac:dyDescent="0.2">
      <c r="A24" s="29"/>
      <c r="B24" s="29"/>
      <c r="C24" s="29"/>
      <c r="D24" s="29"/>
      <c r="E24" s="29"/>
      <c r="F24" s="29"/>
      <c r="G24" s="29"/>
      <c r="H24" s="29"/>
      <c r="I24" s="29"/>
      <c r="J24" s="29"/>
    </row>
    <row r="25" spans="1:10" ht="3" customHeight="1" x14ac:dyDescent="0.2"/>
  </sheetData>
  <mergeCells count="21">
    <mergeCell ref="K9:M9"/>
    <mergeCell ref="I9:I10"/>
    <mergeCell ref="C9:C10"/>
    <mergeCell ref="K1:N1"/>
    <mergeCell ref="A20:J24"/>
    <mergeCell ref="A14:F14"/>
    <mergeCell ref="A12:K12"/>
    <mergeCell ref="L12:M12"/>
    <mergeCell ref="B3:N3"/>
    <mergeCell ref="B4:N4"/>
    <mergeCell ref="B5:N5"/>
    <mergeCell ref="B7:N7"/>
    <mergeCell ref="A2:A3"/>
    <mergeCell ref="B2:N2"/>
    <mergeCell ref="N9:N10"/>
    <mergeCell ref="B8:M8"/>
    <mergeCell ref="A9:A10"/>
    <mergeCell ref="H9:H10"/>
    <mergeCell ref="B9:B10"/>
    <mergeCell ref="D9:G9"/>
    <mergeCell ref="J9:J10"/>
  </mergeCells>
  <phoneticPr fontId="17" type="noConversion"/>
  <printOptions horizontalCentered="1"/>
  <pageMargins left="0.23622047244094491" right="0.23622047244094491" top="0.27" bottom="0" header="0.13" footer="0.31496062992125984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Шестаков Сергей Владимирович</cp:lastModifiedBy>
  <cp:lastPrinted>2021-11-26T08:24:52Z</cp:lastPrinted>
  <dcterms:created xsi:type="dcterms:W3CDTF">2015-10-22T08:12:07Z</dcterms:created>
  <dcterms:modified xsi:type="dcterms:W3CDTF">2024-10-07T07:13:41Z</dcterms:modified>
</cp:coreProperties>
</file>