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9ol\Downloads\"/>
    </mc:Choice>
  </mc:AlternateContent>
  <xr:revisionPtr revIDLastSave="0" documentId="13_ncr:1_{45A1572B-2F0C-4EC0-8DB5-8B4C90DD398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НМЦК" sheetId="7" r:id="rId1"/>
  </sheets>
  <definedNames>
    <definedName name="_xlnm.Print_Area" localSheetId="0">НМЦК!$B$6:$M$19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7" l="1"/>
  <c r="I14" i="7"/>
  <c r="I15" i="7"/>
  <c r="I12" i="7"/>
  <c r="K13" i="7"/>
  <c r="K14" i="7"/>
  <c r="K15" i="7"/>
  <c r="K12" i="7"/>
  <c r="J14" i="7"/>
  <c r="L14" i="7" s="1"/>
  <c r="J12" i="7"/>
  <c r="J13" i="7"/>
  <c r="J15" i="7"/>
  <c r="K16" i="7" l="1"/>
  <c r="L12" i="7"/>
  <c r="L13" i="7"/>
  <c r="L15" i="7"/>
</calcChain>
</file>

<file path=xl/sharedStrings.xml><?xml version="1.0" encoding="utf-8"?>
<sst xmlns="http://schemas.openxmlformats.org/spreadsheetml/2006/main" count="27" uniqueCount="26">
  <si>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</si>
  <si>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</si>
  <si>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</si>
  <si>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</si>
  <si>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</si>
  <si>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</si>
  <si>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</si>
  <si>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</si>
  <si>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</si>
  <si>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</si>
  <si>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</si>
  <si>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</si>
  <si>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</si>
  <si>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</si>
  <si>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</si>
  <si>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</si>
  <si>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</si>
  <si>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Директор ___________________________ /Эйдемиллер М.Н./
М.П.</t>
  </si>
  <si>
    <t>шт</t>
  </si>
  <si>
    <t>Контроллер для ключей Touch Memory Z-5R(Мод. Case) (в корпусе)</t>
  </si>
  <si>
    <t>Кабель витая пара U/UTP-CAT5e 4 пары (внутренний)</t>
  </si>
  <si>
    <t>Кабель канал 16х16</t>
  </si>
  <si>
    <t>Перенос технических средств СКУД, восстановление работоспособности</t>
  </si>
  <si>
    <t>м</t>
  </si>
  <si>
    <t>усл. ед.</t>
  </si>
  <si>
    <t>Поставка запасных частей СКУД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</si>
</sst>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2" fillId="0" borderId="0"/>
    <xf numFmtId="0" fontId="13" fillId="0" borderId="0"/>
    <xf numFmtId="0" fontId="1" fillId="0" borderId="0"/>
    <xf numFmtId="0" fontId="14" fillId="0" borderId="0"/>
    <xf numFmtId="0" fontId="15" fillId="0" borderId="0"/>
    <xf numFmtId="43" fontId="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</cellStyleXfs>
  <cellXfs count="51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4" fontId="11" fillId="0" borderId="0" xfId="0" applyNumberFormat="1" applyFont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 xr:uid="{00000000-0005-0000-0000-000002000000}"/>
    <cellStyle name="Обычный 2" xfId="1" xr:uid="{00000000-0005-0000-0000-000003000000}"/>
    <cellStyle name="Обычный 2 2 2" xfId="8" xr:uid="{00000000-0005-0000-0000-000004000000}"/>
    <cellStyle name="Обычный 2 5 2" xfId="3" xr:uid="{00000000-0005-0000-0000-000005000000}"/>
    <cellStyle name="Обычный 4" xfId="2" xr:uid="{00000000-0005-0000-0000-000006000000}"/>
    <cellStyle name="Обычный 4 2" xfId="9" xr:uid="{00000000-0005-0000-0000-000007000000}"/>
    <cellStyle name="Обычный 5" xfId="7" xr:uid="{00000000-0005-0000-0000-000008000000}"/>
    <cellStyle name="Обычный 9 2 2" xfId="4" xr:uid="{00000000-0005-0000-0000-000009000000}"/>
    <cellStyle name="Финансовый 3 2" xfId="6" xr:uid="{00000000-0005-0000-0000-00000B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P19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J21" sqref="J21"/>
    </sheetView>
  </sheetViews>
  <sheetFormatPr defaultRowHeight="14.4" x14ac:dyDescent="0.3"/>
  <cols>
    <col min="1" max="1" width="1.88671875" customWidth="1"/>
    <col min="2" max="2" width="5.33203125" customWidth="1"/>
    <col min="3" max="3" width="48.77734375" customWidth="1"/>
    <col min="4" max="4" width="8" style="8" customWidth="1"/>
    <col min="5" max="5" width="6.5546875" customWidth="1"/>
    <col min="6" max="6" width="14.33203125" customWidth="1"/>
    <col min="7" max="7" width="13.109375" customWidth="1"/>
    <col min="8" max="8" width="13.88671875" customWidth="1"/>
    <col min="9" max="9" width="15" customWidth="1"/>
    <col min="10" max="10" width="18.44140625" customWidth="1"/>
    <col min="11" max="11" width="17" customWidth="1"/>
    <col min="12" max="12" width="14.33203125" customWidth="1"/>
    <col min="13" max="13" width="1.6640625" customWidth="1"/>
    <col min="14" max="14" width="30.33203125" customWidth="1"/>
    <col min="15" max="15" width="26" customWidth="1"/>
    <col min="16" max="16" width="15.33203125" customWidth="1"/>
  </cols>
  <sheetData>
    <row r="1" spans="1:16" ht="18.75" hidden="1" customHeight="1" x14ac:dyDescent="0.3">
      <c r="A1" s="33" t="s">
        <v>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6" ht="15" hidden="1" customHeight="1" x14ac:dyDescent="0.3">
      <c r="B2" s="36"/>
      <c r="C2" s="36"/>
      <c r="D2" s="36"/>
      <c r="E2" s="36"/>
      <c r="F2" s="36"/>
      <c r="G2" s="36"/>
    </row>
    <row r="3" spans="1:16" ht="15.6" hidden="1" x14ac:dyDescent="0.3">
      <c r="B3" s="37" t="s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6" ht="15.75" hidden="1" customHeight="1" x14ac:dyDescent="0.3">
      <c r="B4" s="43" t="s">
        <v>3</v>
      </c>
      <c r="C4" s="43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3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3">
      <c r="B6" s="2"/>
      <c r="C6" s="42" t="s">
        <v>13</v>
      </c>
      <c r="D6" s="42"/>
      <c r="E6" s="42"/>
      <c r="F6" s="42"/>
      <c r="G6" s="42"/>
      <c r="H6" s="42"/>
      <c r="I6" s="42"/>
      <c r="J6" s="42"/>
      <c r="K6" s="42"/>
      <c r="L6" s="42"/>
      <c r="M6" s="42"/>
    </row>
    <row r="7" spans="1:16" ht="15" customHeight="1" x14ac:dyDescent="0.3">
      <c r="B7" s="2"/>
      <c r="C7" s="42" t="s">
        <v>25</v>
      </c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6" ht="15" customHeight="1" x14ac:dyDescent="0.3">
      <c r="B8" s="38" t="s">
        <v>0</v>
      </c>
      <c r="C8" s="38" t="s">
        <v>4</v>
      </c>
      <c r="D8" s="39" t="s">
        <v>5</v>
      </c>
      <c r="E8" s="38" t="s">
        <v>6</v>
      </c>
      <c r="F8" s="45" t="s">
        <v>16</v>
      </c>
      <c r="G8" s="46"/>
      <c r="H8" s="47"/>
      <c r="I8" s="34" t="s">
        <v>14</v>
      </c>
      <c r="J8" s="34" t="s">
        <v>7</v>
      </c>
      <c r="K8" s="34" t="s">
        <v>15</v>
      </c>
      <c r="L8" s="34" t="s">
        <v>12</v>
      </c>
    </row>
    <row r="9" spans="1:16" ht="15" customHeight="1" x14ac:dyDescent="0.3">
      <c r="B9" s="38"/>
      <c r="C9" s="38"/>
      <c r="D9" s="40"/>
      <c r="E9" s="38"/>
      <c r="F9" s="48"/>
      <c r="G9" s="49"/>
      <c r="H9" s="50"/>
      <c r="I9" s="34"/>
      <c r="J9" s="34"/>
      <c r="K9" s="34"/>
      <c r="L9" s="34"/>
    </row>
    <row r="10" spans="1:16" x14ac:dyDescent="0.3">
      <c r="B10" s="38"/>
      <c r="C10" s="38"/>
      <c r="D10" s="40"/>
      <c r="E10" s="38"/>
      <c r="F10" s="34" t="s">
        <v>8</v>
      </c>
      <c r="G10" s="34" t="s">
        <v>9</v>
      </c>
      <c r="H10" s="34" t="s">
        <v>10</v>
      </c>
      <c r="I10" s="34"/>
      <c r="J10" s="34"/>
      <c r="K10" s="34"/>
      <c r="L10" s="34"/>
    </row>
    <row r="11" spans="1:16" x14ac:dyDescent="0.3">
      <c r="B11" s="38"/>
      <c r="C11" s="39"/>
      <c r="D11" s="41"/>
      <c r="E11" s="39"/>
      <c r="F11" s="35"/>
      <c r="G11" s="35"/>
      <c r="H11" s="35"/>
      <c r="I11" s="34"/>
      <c r="J11" s="34"/>
      <c r="K11" s="34"/>
      <c r="L11" s="34"/>
      <c r="N11" s="4"/>
      <c r="O11" s="4"/>
      <c r="P11" s="5"/>
    </row>
    <row r="12" spans="1:16" ht="27.6" x14ac:dyDescent="0.3">
      <c r="B12" s="24">
        <v>1</v>
      </c>
      <c r="C12" s="32" t="s">
        <v>19</v>
      </c>
      <c r="D12" s="26" t="s">
        <v>18</v>
      </c>
      <c r="E12" s="25">
        <v>1</v>
      </c>
      <c r="F12" s="23">
        <v>1870</v>
      </c>
      <c r="G12" s="23">
        <v>1926.1</v>
      </c>
      <c r="H12" s="23">
        <v>1963.5</v>
      </c>
      <c r="I12" s="14">
        <f>F12</f>
        <v>1870</v>
      </c>
      <c r="J12" s="22">
        <f t="shared" ref="J12:J15" si="0">ROUND(STDEV(F12:H12),2)</f>
        <v>47.06</v>
      </c>
      <c r="K12" s="22">
        <f t="shared" ref="K12:K15" si="1">I12*E12</f>
        <v>1870</v>
      </c>
      <c r="L12" s="22">
        <f t="shared" ref="L12:L15" si="2">J12/I12*100</f>
        <v>2.5165775401069519</v>
      </c>
      <c r="N12" s="4"/>
      <c r="O12" s="4"/>
      <c r="P12" s="5"/>
    </row>
    <row r="13" spans="1:16" ht="27.6" x14ac:dyDescent="0.3">
      <c r="B13" s="24">
        <v>2</v>
      </c>
      <c r="C13" s="32" t="s">
        <v>20</v>
      </c>
      <c r="D13" s="26" t="s">
        <v>23</v>
      </c>
      <c r="E13" s="25">
        <v>10</v>
      </c>
      <c r="F13" s="23">
        <v>60.5</v>
      </c>
      <c r="G13" s="23">
        <v>62.32</v>
      </c>
      <c r="H13" s="23">
        <v>63.53</v>
      </c>
      <c r="I13" s="14">
        <f t="shared" ref="I13:I15" si="3">F13</f>
        <v>60.5</v>
      </c>
      <c r="J13" s="22">
        <f t="shared" si="0"/>
        <v>1.53</v>
      </c>
      <c r="K13" s="22">
        <f t="shared" si="1"/>
        <v>605</v>
      </c>
      <c r="L13" s="22">
        <f t="shared" si="2"/>
        <v>2.5289256198347108</v>
      </c>
      <c r="N13" s="4"/>
      <c r="O13" s="4"/>
      <c r="P13" s="5"/>
    </row>
    <row r="14" spans="1:16" x14ac:dyDescent="0.3">
      <c r="B14" s="29">
        <v>3</v>
      </c>
      <c r="C14" s="32" t="s">
        <v>21</v>
      </c>
      <c r="D14" s="31" t="s">
        <v>23</v>
      </c>
      <c r="E14" s="30">
        <v>10</v>
      </c>
      <c r="F14" s="28">
        <v>47.3</v>
      </c>
      <c r="G14" s="28">
        <v>48.72</v>
      </c>
      <c r="H14" s="28">
        <v>49.67</v>
      </c>
      <c r="I14" s="14">
        <f t="shared" si="3"/>
        <v>47.3</v>
      </c>
      <c r="J14" s="27">
        <f t="shared" si="0"/>
        <v>1.19</v>
      </c>
      <c r="K14" s="27">
        <f t="shared" si="1"/>
        <v>473</v>
      </c>
      <c r="L14" s="27">
        <f t="shared" si="2"/>
        <v>2.5158562367864694</v>
      </c>
      <c r="N14" s="4"/>
      <c r="O14" s="4"/>
      <c r="P14" s="5"/>
    </row>
    <row r="15" spans="1:16" ht="27.6" x14ac:dyDescent="0.3">
      <c r="B15" s="20">
        <v>4</v>
      </c>
      <c r="C15" s="21" t="s">
        <v>22</v>
      </c>
      <c r="D15" s="20" t="s">
        <v>24</v>
      </c>
      <c r="E15" s="20">
        <v>1</v>
      </c>
      <c r="F15" s="19">
        <v>27455</v>
      </c>
      <c r="G15" s="19">
        <v>28278.65</v>
      </c>
      <c r="H15" s="19">
        <v>28827.75</v>
      </c>
      <c r="I15" s="14">
        <f t="shared" si="3"/>
        <v>27455</v>
      </c>
      <c r="J15" s="19">
        <f t="shared" si="0"/>
        <v>690.94</v>
      </c>
      <c r="K15" s="19">
        <f t="shared" si="1"/>
        <v>27455</v>
      </c>
      <c r="L15" s="19">
        <f t="shared" si="2"/>
        <v>2.5166272081588055</v>
      </c>
      <c r="N15" s="4"/>
      <c r="O15" s="4"/>
      <c r="P15" s="5"/>
    </row>
    <row r="16" spans="1:16" s="9" customFormat="1" ht="13.8" x14ac:dyDescent="0.25">
      <c r="B16" s="11"/>
      <c r="C16" s="11" t="s">
        <v>11</v>
      </c>
      <c r="D16" s="10"/>
      <c r="E16" s="11"/>
      <c r="F16" s="12"/>
      <c r="G16" s="12"/>
      <c r="H16" s="12"/>
      <c r="I16" s="12"/>
      <c r="J16" s="12"/>
      <c r="K16" s="12">
        <f>SUM(K12:K15)</f>
        <v>30403</v>
      </c>
      <c r="L16" s="13"/>
    </row>
    <row r="17" spans="2:12" s="9" customFormat="1" ht="13.8" x14ac:dyDescent="0.25">
      <c r="B17" s="15"/>
      <c r="C17" s="15"/>
      <c r="D17" s="16"/>
      <c r="E17" s="15"/>
      <c r="F17" s="17"/>
      <c r="G17" s="17"/>
      <c r="H17" s="17"/>
      <c r="I17" s="17"/>
      <c r="J17" s="17"/>
      <c r="K17" s="17"/>
      <c r="L17" s="18"/>
    </row>
    <row r="19" spans="2:12" ht="59.25" customHeight="1" x14ac:dyDescent="0.3">
      <c r="B19" s="44" t="s">
        <v>17</v>
      </c>
      <c r="C19" s="44"/>
      <c r="D19" s="44"/>
      <c r="E19" s="44"/>
      <c r="F19" s="44"/>
      <c r="G19" s="44"/>
    </row>
  </sheetData>
  <sheetProtection selectLockedCells="1"/>
  <mergeCells count="19">
    <mergeCell ref="B4:C4"/>
    <mergeCell ref="B19:G19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</mergeCells>
  <conditionalFormatting sqref="L12:L15">
    <cfRule type="containsText" dxfId="1" priority="23" operator="containsText" text="НЕОДНОРОДНЫЕ">
      <formula>NOT(ISERROR(SEARCH("НЕОДНОРОДНЫЕ",L12)))</formula>
    </cfRule>
    <cfRule type="cellIs" dxfId="0" priority="24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olga Tomskaya</cp:lastModifiedBy>
  <cp:lastPrinted>2024-04-18T16:51:14Z</cp:lastPrinted>
  <dcterms:created xsi:type="dcterms:W3CDTF">2021-01-19T11:34:04Z</dcterms:created>
  <dcterms:modified xsi:type="dcterms:W3CDTF">2024-09-26T07:27:20Z</dcterms:modified>
</cp:coreProperties>
</file>