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Владыко\АД\Электронный магазин\2025\СИЗ УКП\"/>
    </mc:Choice>
  </mc:AlternateContent>
  <bookViews>
    <workbookView xWindow="0" yWindow="0" windowWidth="16155" windowHeight="9975"/>
  </bookViews>
  <sheets>
    <sheet name="Лист1" sheetId="1" r:id="rId1"/>
  </sheets>
  <definedNames>
    <definedName name="_xlnm.Print_Area" localSheetId="0">Лист1!$A$1:$N$11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I4" i="1" s="1"/>
  <c r="J4" i="1" s="1"/>
  <c r="K4" i="1"/>
  <c r="L4" i="1" s="1"/>
  <c r="M4" i="1" s="1"/>
  <c r="N4" i="1" s="1"/>
  <c r="H5" i="1"/>
  <c r="I5" i="1" s="1"/>
  <c r="J5" i="1" s="1"/>
  <c r="K5" i="1"/>
  <c r="L5" i="1" s="1"/>
  <c r="M5" i="1" s="1"/>
  <c r="N5" i="1" s="1"/>
  <c r="N8" i="1" s="1"/>
  <c r="H6" i="1"/>
  <c r="I6" i="1"/>
  <c r="J6" i="1" s="1"/>
  <c r="K6" i="1"/>
  <c r="L6" i="1" s="1"/>
  <c r="M6" i="1" s="1"/>
  <c r="N6" i="1" s="1"/>
  <c r="H7" i="1"/>
  <c r="I7" i="1"/>
  <c r="J7" i="1" s="1"/>
  <c r="K7" i="1"/>
  <c r="L7" i="1" s="1"/>
  <c r="M7" i="1" s="1"/>
  <c r="N7" i="1" s="1"/>
</calcChain>
</file>

<file path=xl/sharedStrings.xml><?xml version="1.0" encoding="utf-8"?>
<sst xmlns="http://schemas.openxmlformats.org/spreadsheetml/2006/main" count="27" uniqueCount="24">
  <si>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</si>
  <si>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</si>
  <si>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</si>
  <si>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</si>
  <si>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</si>
  <si>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</si>
  <si>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</si>
  <si>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 № 1 
</t>
  </si>
  <si>
    <t xml:space="preserve">Коммерческое предложение  № 2 
</t>
  </si>
  <si>
    <t xml:space="preserve">Коммерческое предложение  № 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</si>
  <si>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</si>
  <si>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</si>
  <si>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</si>
  <si>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</si>
  <si>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</si>
  <si>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</si>
  <si>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</si>
  <si>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ИТОГО</t>
  </si>
  <si>
    <t>Сумка санинструктора с укладкой</t>
  </si>
  <si>
    <t>Набор демеркуризации для помещения</t>
  </si>
  <si>
    <t>шт.</t>
  </si>
  <si>
    <t xml:space="preserve">Расчет начальной (максимальной) цены контракта  "Поставка товаров для обновления материально-технической базы учебно-консультационного пункта по гражданской обороне и чрезвычайным
ситуациям". </t>
  </si>
  <si>
    <t>Макет учебный "Средства индивидуальной защиты органов дыхания»</t>
  </si>
  <si>
    <t>Макет учебный  "Медицинские средства защиты и помощи пострадавшим»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</si>
</sst>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2" fontId="8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2" fontId="10" fillId="0" borderId="7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2" fontId="11" fillId="2" borderId="0" xfId="0" applyNumberFormat="1" applyFont="1" applyFill="1" applyAlignment="1">
      <alignment horizontal="center" vertical="center" wrapText="1"/>
    </xf>
    <xf numFmtId="0" fontId="13" fillId="0" borderId="0" xfId="0" applyFont="1"/>
    <xf numFmtId="0" fontId="7" fillId="0" borderId="7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2" fontId="0" fillId="0" borderId="0" xfId="0" applyNumberFormat="1"/>
    <xf numFmtId="2" fontId="8" fillId="3" borderId="7" xfId="0" applyNumberFormat="1" applyFont="1" applyFill="1" applyBorder="1" applyAlignment="1">
      <alignment horizontal="center" vertical="center" wrapText="1"/>
    </xf>
    <xf numFmtId="2" fontId="9" fillId="3" borderId="7" xfId="0" applyNumberFormat="1" applyFont="1" applyFill="1" applyBorder="1" applyAlignment="1">
      <alignment horizontal="center" vertical="center" wrapText="1"/>
    </xf>
    <xf numFmtId="0" fontId="7" fillId="0" borderId="7" xfId="0" quotePrefix="1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10" fillId="0" borderId="0" xfId="0" applyFont="1" applyAlignment="1">
      <alignment vertical="distributed"/>
    </xf>
    <xf numFmtId="0" fontId="10" fillId="0" borderId="8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4" xfId="0" applyBorder="1"/>
    <xf numFmtId="0" fontId="0" fillId="0" borderId="5" xfId="0" applyBorder="1"/>
    <xf numFmtId="0" fontId="6" fillId="4" borderId="7" xfId="0" applyFont="1" applyFill="1" applyBorder="1" applyAlignment="1">
      <alignment horizontal="center" vertical="top" wrapText="1"/>
    </xf>
    <xf numFmtId="2" fontId="10" fillId="4" borderId="7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952500</xdr:rowOff>
    </xdr:from>
    <xdr:to>
      <xdr:col>8</xdr:col>
      <xdr:colOff>0</xdr:colOff>
      <xdr:row>2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D73F8C00-A819-4101-BEC8-7DDA50841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638300"/>
          <a:ext cx="10191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2</xdr:row>
      <xdr:rowOff>1238250</xdr:rowOff>
    </xdr:from>
    <xdr:to>
      <xdr:col>8</xdr:col>
      <xdr:colOff>457200</xdr:colOff>
      <xdr:row>2</xdr:row>
      <xdr:rowOff>1466850</xdr:rowOff>
    </xdr:to>
    <xdr:pic>
      <xdr:nvPicPr>
        <xdr:cNvPr id="11" name="Picture 6">
          <a:extLst>
            <a:ext uri="{FF2B5EF4-FFF2-40B4-BE49-F238E27FC236}">
              <a16:creationId xmlns:a16="http://schemas.microsoft.com/office/drawing/2014/main" id="{7181A591-3B32-431E-AD64-80AEE82AC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1924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19050</xdr:colOff>
      <xdr:row>2</xdr:row>
      <xdr:rowOff>952500</xdr:rowOff>
    </xdr:from>
    <xdr:to>
      <xdr:col>8</xdr:col>
      <xdr:colOff>0</xdr:colOff>
      <xdr:row>2</xdr:row>
      <xdr:rowOff>1304925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FC62311D-2664-4EBB-9D01-20E851DB0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638300"/>
          <a:ext cx="10191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2</xdr:row>
      <xdr:rowOff>1238250</xdr:rowOff>
    </xdr:from>
    <xdr:to>
      <xdr:col>8</xdr:col>
      <xdr:colOff>457200</xdr:colOff>
      <xdr:row>2</xdr:row>
      <xdr:rowOff>1466850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CCC1A6C1-9DF2-44DB-BA27-D276D32BD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1924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2</xdr:row>
      <xdr:rowOff>952500</xdr:rowOff>
    </xdr:from>
    <xdr:to>
      <xdr:col>10</xdr:col>
      <xdr:colOff>0</xdr:colOff>
      <xdr:row>2</xdr:row>
      <xdr:rowOff>1304925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2C89DC20-ED2C-479F-B643-5B0234F50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163830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2</xdr:row>
      <xdr:rowOff>923925</xdr:rowOff>
    </xdr:from>
    <xdr:to>
      <xdr:col>8</xdr:col>
      <xdr:colOff>1019175</xdr:colOff>
      <xdr:row>2</xdr:row>
      <xdr:rowOff>1362075</xdr:rowOff>
    </xdr:to>
    <xdr:pic>
      <xdr:nvPicPr>
        <xdr:cNvPr id="15" name="Picture 2">
          <a:extLst>
            <a:ext uri="{FF2B5EF4-FFF2-40B4-BE49-F238E27FC236}">
              <a16:creationId xmlns:a16="http://schemas.microsoft.com/office/drawing/2014/main" id="{170A26AA-104E-4E89-8C9D-A265012A1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16097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304800</xdr:colOff>
      <xdr:row>2</xdr:row>
      <xdr:rowOff>1238250</xdr:rowOff>
    </xdr:from>
    <xdr:to>
      <xdr:col>10</xdr:col>
      <xdr:colOff>457200</xdr:colOff>
      <xdr:row>2</xdr:row>
      <xdr:rowOff>1466850</xdr:rowOff>
    </xdr:to>
    <xdr:pic>
      <xdr:nvPicPr>
        <xdr:cNvPr id="17" name="Picture 6">
          <a:extLst>
            <a:ext uri="{FF2B5EF4-FFF2-40B4-BE49-F238E27FC236}">
              <a16:creationId xmlns:a16="http://schemas.microsoft.com/office/drawing/2014/main" id="{FF5DE707-77B5-4897-AB18-8FC179052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0" y="1924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9"/>
  <sheetViews>
    <sheetView tabSelected="1" zoomScaleNormal="100" workbookViewId="0">
      <selection activeCell="B11" sqref="B11"/>
    </sheetView>
  </sheetViews>
  <sheetFormatPr defaultRowHeight="15" x14ac:dyDescent="0.25"/>
  <cols>
    <col min="1" max="1" width="6.42578125" customWidth="1"/>
    <col min="2" max="2" width="36.28515625" customWidth="1"/>
    <col min="3" max="3" width="7.28515625" customWidth="1"/>
    <col min="4" max="4" width="16.5703125" customWidth="1"/>
    <col min="5" max="5" width="15.28515625" customWidth="1"/>
    <col min="6" max="6" width="17" customWidth="1"/>
    <col min="7" max="7" width="16" customWidth="1"/>
    <col min="8" max="8" width="15.5703125" customWidth="1"/>
    <col min="9" max="9" width="15.42578125" customWidth="1"/>
    <col min="10" max="10" width="14.28515625" customWidth="1"/>
    <col min="11" max="11" width="24.5703125" customWidth="1"/>
    <col min="12" max="13" width="13.5703125" customWidth="1"/>
    <col min="14" max="14" width="13.85546875" customWidth="1"/>
    <col min="16" max="16" width="9.5703125" bestFit="1" customWidth="1"/>
  </cols>
  <sheetData>
    <row r="1" spans="1:18" ht="57" customHeight="1" x14ac:dyDescent="0.25">
      <c r="A1" s="23" t="s">
        <v>21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8" x14ac:dyDescent="0.25">
      <c r="A2" s="24" t="s">
        <v>0</v>
      </c>
      <c r="B2" s="24" t="s">
        <v>1</v>
      </c>
      <c r="C2" s="24" t="s">
        <v>2</v>
      </c>
      <c r="D2" s="24" t="s">
        <v>3</v>
      </c>
      <c r="E2" s="26" t="s">
        <v>4</v>
      </c>
      <c r="F2" s="27"/>
      <c r="G2" s="28"/>
      <c r="H2" s="29" t="s">
        <v>5</v>
      </c>
      <c r="I2" s="30"/>
      <c r="J2" s="31"/>
      <c r="K2" s="32" t="s">
        <v>6</v>
      </c>
      <c r="L2" s="33"/>
      <c r="M2" s="33"/>
      <c r="N2" s="34"/>
    </row>
    <row r="3" spans="1:18" ht="114.75" x14ac:dyDescent="0.25">
      <c r="A3" s="25"/>
      <c r="B3" s="25"/>
      <c r="C3" s="25"/>
      <c r="D3" s="25"/>
      <c r="E3" s="1" t="s">
        <v>7</v>
      </c>
      <c r="F3" s="1" t="s">
        <v>8</v>
      </c>
      <c r="G3" s="2" t="s">
        <v>9</v>
      </c>
      <c r="H3" s="1" t="s">
        <v>10</v>
      </c>
      <c r="I3" s="1" t="s">
        <v>11</v>
      </c>
      <c r="J3" s="1" t="s">
        <v>12</v>
      </c>
      <c r="K3" s="3" t="s">
        <v>13</v>
      </c>
      <c r="L3" s="4" t="s">
        <v>14</v>
      </c>
      <c r="M3" s="4" t="s">
        <v>15</v>
      </c>
      <c r="N3" s="35" t="s">
        <v>16</v>
      </c>
    </row>
    <row r="4" spans="1:18" ht="31.5" customHeight="1" x14ac:dyDescent="0.25">
      <c r="A4" s="16">
        <v>1</v>
      </c>
      <c r="B4" s="11" t="s">
        <v>18</v>
      </c>
      <c r="C4" s="6" t="s">
        <v>20</v>
      </c>
      <c r="D4" s="6">
        <v>1</v>
      </c>
      <c r="E4" s="14">
        <v>3900</v>
      </c>
      <c r="F4" s="14">
        <v>3900</v>
      </c>
      <c r="G4" s="15">
        <v>4300</v>
      </c>
      <c r="H4" s="5">
        <f t="shared" ref="H4:H7" si="0">AVERAGE(E4:G4)</f>
        <v>4033.3333333333335</v>
      </c>
      <c r="I4" s="6">
        <f t="shared" ref="I4:I7" si="1">SQRT(((SUM((POWER(E4-H4,2)),(POWER(F4-H4,2)),(POWER(G4-H4,2)))/(COLUMNS(E4:G4)-1))))</f>
        <v>230.9401076758503</v>
      </c>
      <c r="J4" s="6">
        <f t="shared" ref="J4:J7" si="2">I4/H4*100</f>
        <v>5.7257877936161234</v>
      </c>
      <c r="K4" s="6">
        <f t="shared" ref="K4:K7" si="3">((D4/3)*(SUM(E4:G4)))</f>
        <v>4033.333333333333</v>
      </c>
      <c r="L4" s="7">
        <f t="shared" ref="L4:L7" si="4">K4/D4</f>
        <v>4033.333333333333</v>
      </c>
      <c r="M4" s="7">
        <f t="shared" ref="M4:M7" si="5">ROUND(L4,2)</f>
        <v>4033.33</v>
      </c>
      <c r="N4" s="36">
        <f t="shared" ref="N4:N7" si="6">M4*D4</f>
        <v>4033.33</v>
      </c>
    </row>
    <row r="5" spans="1:18" ht="48" customHeight="1" x14ac:dyDescent="0.25">
      <c r="A5" s="16">
        <v>2</v>
      </c>
      <c r="B5" s="11" t="s">
        <v>22</v>
      </c>
      <c r="C5" s="6" t="s">
        <v>20</v>
      </c>
      <c r="D5" s="6">
        <v>1</v>
      </c>
      <c r="E5" s="14">
        <v>10000</v>
      </c>
      <c r="F5" s="14">
        <v>10450</v>
      </c>
      <c r="G5" s="15">
        <v>10250</v>
      </c>
      <c r="H5" s="5">
        <f t="shared" si="0"/>
        <v>10233.333333333334</v>
      </c>
      <c r="I5" s="6">
        <f t="shared" si="1"/>
        <v>225.46248764114469</v>
      </c>
      <c r="J5" s="6">
        <f t="shared" si="2"/>
        <v>2.203216491607277</v>
      </c>
      <c r="K5" s="6">
        <f t="shared" si="3"/>
        <v>10233.333333333332</v>
      </c>
      <c r="L5" s="7">
        <f t="shared" si="4"/>
        <v>10233.333333333332</v>
      </c>
      <c r="M5" s="7">
        <f t="shared" si="5"/>
        <v>10233.33</v>
      </c>
      <c r="N5" s="36">
        <f t="shared" si="6"/>
        <v>10233.33</v>
      </c>
    </row>
    <row r="6" spans="1:18" ht="36.75" customHeight="1" x14ac:dyDescent="0.25">
      <c r="A6" s="16">
        <v>3</v>
      </c>
      <c r="B6" s="11" t="s">
        <v>19</v>
      </c>
      <c r="C6" s="6" t="s">
        <v>20</v>
      </c>
      <c r="D6" s="6">
        <v>1</v>
      </c>
      <c r="E6" s="14">
        <v>8900</v>
      </c>
      <c r="F6" s="14">
        <v>8900</v>
      </c>
      <c r="G6" s="15">
        <v>8900</v>
      </c>
      <c r="H6" s="5">
        <f t="shared" si="0"/>
        <v>8900</v>
      </c>
      <c r="I6" s="6">
        <f t="shared" si="1"/>
        <v>0</v>
      </c>
      <c r="J6" s="6">
        <f t="shared" si="2"/>
        <v>0</v>
      </c>
      <c r="K6" s="6">
        <f t="shared" si="3"/>
        <v>8900</v>
      </c>
      <c r="L6" s="7">
        <f t="shared" si="4"/>
        <v>8900</v>
      </c>
      <c r="M6" s="7">
        <f t="shared" si="5"/>
        <v>8900</v>
      </c>
      <c r="N6" s="36">
        <f t="shared" si="6"/>
        <v>8900</v>
      </c>
    </row>
    <row r="7" spans="1:18" ht="41.25" customHeight="1" x14ac:dyDescent="0.25">
      <c r="A7" s="16">
        <v>4</v>
      </c>
      <c r="B7" s="11" t="s">
        <v>23</v>
      </c>
      <c r="C7" s="6" t="s">
        <v>20</v>
      </c>
      <c r="D7" s="6">
        <v>1</v>
      </c>
      <c r="E7" s="14">
        <v>10000</v>
      </c>
      <c r="F7" s="14">
        <v>10450</v>
      </c>
      <c r="G7" s="15">
        <v>10250</v>
      </c>
      <c r="H7" s="5">
        <f t="shared" si="0"/>
        <v>10233.333333333334</v>
      </c>
      <c r="I7" s="6">
        <f t="shared" si="1"/>
        <v>225.46248764114469</v>
      </c>
      <c r="J7" s="6">
        <f t="shared" si="2"/>
        <v>2.203216491607277</v>
      </c>
      <c r="K7" s="6">
        <f t="shared" si="3"/>
        <v>10233.333333333332</v>
      </c>
      <c r="L7" s="7">
        <f t="shared" si="4"/>
        <v>10233.333333333332</v>
      </c>
      <c r="M7" s="7">
        <f t="shared" si="5"/>
        <v>10233.33</v>
      </c>
      <c r="N7" s="36">
        <f t="shared" si="6"/>
        <v>10233.33</v>
      </c>
    </row>
    <row r="8" spans="1:18" ht="29.25" customHeight="1" x14ac:dyDescent="0.25">
      <c r="A8" s="21" t="s">
        <v>17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36">
        <f>SUM(N4:N7)</f>
        <v>33399.99</v>
      </c>
      <c r="R8" s="13"/>
    </row>
    <row r="9" spans="1:18" ht="1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/>
    </row>
    <row r="10" spans="1:18" ht="30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3"/>
      <c r="P10" s="13"/>
      <c r="Q10" s="13"/>
    </row>
    <row r="11" spans="1:18" ht="112.5" customHeight="1" x14ac:dyDescent="0.25">
      <c r="A11" s="12"/>
      <c r="B11" s="12"/>
      <c r="C11" s="12"/>
      <c r="D11" s="12"/>
      <c r="E11" s="12"/>
      <c r="F11" s="12"/>
      <c r="H11" s="12"/>
      <c r="I11" s="12"/>
      <c r="J11" s="12"/>
      <c r="K11" s="12"/>
      <c r="L11" s="12"/>
      <c r="M11" s="12"/>
      <c r="N11" s="12"/>
      <c r="O11" s="13"/>
      <c r="P11" s="13"/>
    </row>
    <row r="12" spans="1:18" ht="112.5" customHeight="1" thickBot="1" x14ac:dyDescent="0.3">
      <c r="A12" s="8"/>
      <c r="B12" s="18"/>
      <c r="C12" s="18"/>
      <c r="D12" s="18"/>
      <c r="E12" s="19"/>
      <c r="F12" s="19"/>
      <c r="G12" s="20"/>
      <c r="H12" s="10"/>
      <c r="I12" s="10"/>
      <c r="J12" s="10"/>
      <c r="K12" s="10"/>
      <c r="L12" s="10"/>
      <c r="M12" s="10"/>
      <c r="N12" s="10"/>
      <c r="P12" s="13"/>
    </row>
    <row r="13" spans="1:18" ht="112.5" customHeight="1" x14ac:dyDescent="0.25">
      <c r="A13" s="10"/>
      <c r="B13" s="18"/>
      <c r="C13" s="18"/>
      <c r="D13" s="18"/>
      <c r="E13" s="37"/>
      <c r="F13" s="37"/>
      <c r="G13" s="20"/>
      <c r="H13" s="10"/>
      <c r="I13" s="10"/>
      <c r="J13" s="10"/>
      <c r="K13" s="10"/>
      <c r="L13" s="10"/>
      <c r="M13" s="10"/>
      <c r="N13" s="10"/>
      <c r="O13" s="13"/>
      <c r="P13" s="13"/>
    </row>
    <row r="18" ht="15.75" customHeight="1" x14ac:dyDescent="0.25"/>
    <row r="19" ht="15.75" customHeight="1" x14ac:dyDescent="0.25"/>
  </sheetData>
  <mergeCells count="13">
    <mergeCell ref="A1:N1"/>
    <mergeCell ref="A2:A3"/>
    <mergeCell ref="B2:B3"/>
    <mergeCell ref="C2:C3"/>
    <mergeCell ref="D2:D3"/>
    <mergeCell ref="E2:G2"/>
    <mergeCell ref="H2:J2"/>
    <mergeCell ref="K2:N2"/>
    <mergeCell ref="A10:N10"/>
    <mergeCell ref="B12:D13"/>
    <mergeCell ref="E12:F13"/>
    <mergeCell ref="G12:G13"/>
    <mergeCell ref="A8:M8"/>
  </mergeCells>
  <pageMargins left="0.7" right="0.7" top="0.75" bottom="0.75" header="0.3" footer="0.3"/>
  <pageSetup paperSize="9" scale="5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 МО ШУШАРЫ Сектор РНО</dc:creator>
  <cp:lastModifiedBy>Sh3</cp:lastModifiedBy>
  <cp:lastPrinted>2025-07-04T13:11:21Z</cp:lastPrinted>
  <dcterms:created xsi:type="dcterms:W3CDTF">2015-06-05T18:19:34Z</dcterms:created>
  <dcterms:modified xsi:type="dcterms:W3CDTF">2025-07-09T13:23:40Z</dcterms:modified>
</cp:coreProperties>
</file>