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05-3\Desktop\МОИ ДОКУМЕНТЫ\2025 ГОД\44-ФЗ\БОЯРКИНА\"/>
    </mc:Choice>
  </mc:AlternateContent>
  <bookViews>
    <workbookView xWindow="0" yWindow="0" windowWidth="28635" windowHeight="11685"/>
  </bookViews>
  <sheets>
    <sheet name="закупка" sheetId="1" r:id="rId1"/>
  </sheets>
  <definedNames>
    <definedName name="_xlnm.Print_Area" localSheetId="0">закупка!$A$1:$O$9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  <c r="O5" i="1" l="1"/>
  <c r="K5" i="1" l="1"/>
  <c r="L5" i="1"/>
  <c r="J5" i="1"/>
  <c r="I5" i="1"/>
  <c r="M5" i="1" l="1"/>
  <c r="O6" i="1"/>
</calcChain>
</file>

<file path=xl/sharedStrings.xml><?xml version="1.0" encoding="utf-8"?>
<sst xmlns="http://schemas.openxmlformats.org/spreadsheetml/2006/main" count="26" uniqueCount="26">
  <si>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</si>
  <si>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</si>
  <si>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</si>
  <si>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</si>
  <si>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</si>
  <si>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</si>
  <si>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</si>
  <si>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</si>
  <si>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</t>
  </si>
  <si>
    <t>В результате проведенного расчета Н(М)ЦК, за НМЦК принято значение, равное:</t>
  </si>
  <si>
    <t>штука</t>
  </si>
  <si>
    <t xml:space="preserve">n - кол-во значений, используемых в расчете </t>
  </si>
  <si>
    <t xml:space="preserve">       Ф.И.О. исполнителя:  Наумовская С.Б. </t>
  </si>
  <si>
    <t>Цена единицы, принятая для расчета НМЦК</t>
  </si>
  <si>
    <r>
      <t xml:space="preserve">V - коэф-нт вариации </t>
    </r>
    <r>
      <rPr>
        <i/>
        <sz val="14"/>
        <color indexed="10"/>
        <rFont val="Times New Roman"/>
        <family val="1"/>
        <charset val="204"/>
      </rPr>
      <t>(не должен превышать 33%)</t>
    </r>
  </si>
  <si>
    <t xml:space="preserve">      Начальная (максимальная) цена контракта (Н(М)ЦК)                        , руб. </t>
  </si>
  <si>
    <t xml:space="preserve">ИЦИ № 1
Вх. 1045 от 24.10.25
 </t>
  </si>
  <si>
    <t xml:space="preserve">ИЦИ № 2
Вх. 1046 от 24.10.25
 </t>
  </si>
  <si>
    <t xml:space="preserve">ИЦИ № 3
Вх. 1047от 24.10.25
 </t>
  </si>
  <si>
    <t>5</t>
  </si>
  <si>
    <t>ОКПД2/    КТРУ/ККН</t>
  </si>
  <si>
    <t>Дата составления расчета: 28.10.2025</t>
  </si>
  <si>
    <t xml:space="preserve">Услуги по изготовлению и поставке рекламных баннеров </t>
  </si>
  <si>
    <t xml:space="preserve">Обоснование начальной (максимальной) цены контракта (Н(М)ЦК) на изготовление и поставку рекламных баннеров для нужд Санкт-Петербургское государственное бюджетное учреждение культуры «Театр юных зрителей им. А.А. Брянцева»  </t>
  </si>
  <si>
    <t>18.12.12.000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</si>
  <si>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  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</si>
</sst>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6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i/>
      <sz val="14"/>
      <color indexed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rgb="FF333333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3" fillId="0" borderId="0"/>
  </cellStyleXfs>
  <cellXfs count="54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1" fillId="0" borderId="0" xfId="0" applyNumberFormat="1" applyFont="1" applyAlignment="1">
      <alignment horizontal="center" vertical="top"/>
    </xf>
    <xf numFmtId="10" fontId="0" fillId="0" borderId="0" xfId="0" applyNumberFormat="1" applyAlignment="1">
      <alignment horizontal="center" vertical="top"/>
    </xf>
    <xf numFmtId="10" fontId="1" fillId="0" borderId="0" xfId="0" applyNumberFormat="1" applyFont="1" applyAlignment="1">
      <alignment vertical="top"/>
    </xf>
    <xf numFmtId="1" fontId="0" fillId="0" borderId="0" xfId="0" applyNumberFormat="1" applyAlignment="1">
      <alignment vertical="top"/>
    </xf>
    <xf numFmtId="49" fontId="2" fillId="4" borderId="10" xfId="0" applyNumberFormat="1" applyFont="1" applyFill="1" applyBorder="1" applyAlignment="1">
      <alignment horizontal="center" vertical="center" wrapText="1"/>
    </xf>
    <xf numFmtId="1" fontId="0" fillId="0" borderId="0" xfId="0" applyNumberFormat="1" applyFont="1" applyAlignment="1">
      <alignment vertical="top"/>
    </xf>
    <xf numFmtId="0" fontId="0" fillId="0" borderId="0" xfId="0" applyFont="1" applyAlignment="1">
      <alignment vertical="top"/>
    </xf>
    <xf numFmtId="49" fontId="0" fillId="0" borderId="0" xfId="0" applyNumberFormat="1"/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6" fillId="0" borderId="3" xfId="0" applyFont="1" applyFill="1" applyBorder="1" applyAlignment="1">
      <alignment horizontal="center" vertical="top" wrapText="1"/>
    </xf>
    <xf numFmtId="4" fontId="6" fillId="0" borderId="2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top" wrapText="1"/>
    </xf>
    <xf numFmtId="4" fontId="10" fillId="2" borderId="3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1" fontId="11" fillId="0" borderId="0" xfId="0" applyNumberFormat="1" applyFont="1" applyAlignment="1">
      <alignment vertical="top"/>
    </xf>
    <xf numFmtId="49" fontId="7" fillId="4" borderId="11" xfId="0" applyNumberFormat="1" applyFont="1" applyFill="1" applyBorder="1" applyAlignment="1">
      <alignment horizontal="center" vertical="center" wrapText="1"/>
    </xf>
    <xf numFmtId="49" fontId="7" fillId="4" borderId="13" xfId="0" applyNumberFormat="1" applyFont="1" applyFill="1" applyBorder="1" applyAlignment="1">
      <alignment horizontal="center" vertical="center" wrapText="1"/>
    </xf>
    <xf numFmtId="49" fontId="7" fillId="4" borderId="14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10" fontId="6" fillId="3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horizontal="center" vertical="center"/>
    </xf>
    <xf numFmtId="0" fontId="12" fillId="0" borderId="0" xfId="0" applyFont="1"/>
    <xf numFmtId="0" fontId="6" fillId="0" borderId="3" xfId="0" applyFont="1" applyBorder="1" applyAlignment="1">
      <alignment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4" fontId="10" fillId="0" borderId="7" xfId="0" applyNumberFormat="1" applyFont="1" applyBorder="1" applyAlignment="1">
      <alignment horizontal="right" vertical="top" wrapText="1"/>
    </xf>
    <xf numFmtId="4" fontId="10" fillId="0" borderId="8" xfId="0" applyNumberFormat="1" applyFont="1" applyBorder="1" applyAlignment="1">
      <alignment horizontal="right" vertical="top" wrapText="1"/>
    </xf>
    <xf numFmtId="4" fontId="10" fillId="0" borderId="9" xfId="0" applyNumberFormat="1" applyFont="1" applyBorder="1" applyAlignment="1">
      <alignment horizontal="right" vertical="top" wrapText="1"/>
    </xf>
    <xf numFmtId="0" fontId="10" fillId="0" borderId="1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top" wrapText="1"/>
    </xf>
    <xf numFmtId="1" fontId="5" fillId="0" borderId="4" xfId="0" applyNumberFormat="1" applyFont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center" vertical="top" wrapText="1"/>
    </xf>
    <xf numFmtId="4" fontId="6" fillId="0" borderId="2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center" wrapText="1"/>
    </xf>
    <xf numFmtId="4" fontId="6" fillId="2" borderId="2" xfId="0" applyNumberFormat="1" applyFont="1" applyFill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0</xdr:row>
      <xdr:rowOff>0</xdr:rowOff>
    </xdr:from>
    <xdr:to>
      <xdr:col>12</xdr:col>
      <xdr:colOff>485775</xdr:colOff>
      <xdr:row>0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3</xdr:row>
      <xdr:rowOff>295275</xdr:rowOff>
    </xdr:from>
    <xdr:to>
      <xdr:col>8</xdr:col>
      <xdr:colOff>561975</xdr:colOff>
      <xdr:row>3</xdr:row>
      <xdr:rowOff>295275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3</xdr:row>
      <xdr:rowOff>419100</xdr:rowOff>
    </xdr:from>
    <xdr:to>
      <xdr:col>11</xdr:col>
      <xdr:colOff>590550</xdr:colOff>
      <xdr:row>3</xdr:row>
      <xdr:rowOff>419100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3</xdr:row>
      <xdr:rowOff>638175</xdr:rowOff>
    </xdr:from>
    <xdr:to>
      <xdr:col>12</xdr:col>
      <xdr:colOff>704850</xdr:colOff>
      <xdr:row>3</xdr:row>
      <xdr:rowOff>638175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4</xdr:row>
      <xdr:rowOff>0</xdr:rowOff>
    </xdr:from>
    <xdr:to>
      <xdr:col>10</xdr:col>
      <xdr:colOff>485775</xdr:colOff>
      <xdr:row>4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2</xdr:row>
      <xdr:rowOff>238125</xdr:rowOff>
    </xdr:from>
    <xdr:to>
      <xdr:col>14</xdr:col>
      <xdr:colOff>647700</xdr:colOff>
      <xdr:row>2</xdr:row>
      <xdr:rowOff>238125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363325" y="552450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4</xdr:row>
      <xdr:rowOff>0</xdr:rowOff>
    </xdr:from>
    <xdr:to>
      <xdr:col>10</xdr:col>
      <xdr:colOff>485775</xdr:colOff>
      <xdr:row>4</xdr:row>
      <xdr:rowOff>0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180975</xdr:colOff>
      <xdr:row>3</xdr:row>
      <xdr:rowOff>1409700</xdr:rowOff>
    </xdr:from>
    <xdr:to>
      <xdr:col>8</xdr:col>
      <xdr:colOff>704850</xdr:colOff>
      <xdr:row>3</xdr:row>
      <xdr:rowOff>1733550</xdr:rowOff>
    </xdr:to>
    <xdr:pic>
      <xdr:nvPicPr>
        <xdr:cNvPr id="1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43825" y="465772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1333500</xdr:rowOff>
    </xdr:from>
    <xdr:to>
      <xdr:col>11</xdr:col>
      <xdr:colOff>904875</xdr:colOff>
      <xdr:row>3</xdr:row>
      <xdr:rowOff>1695450</xdr:rowOff>
    </xdr:to>
    <xdr:pic>
      <xdr:nvPicPr>
        <xdr:cNvPr id="1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15550" y="45815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85725</xdr:colOff>
      <xdr:row>3</xdr:row>
      <xdr:rowOff>2028825</xdr:rowOff>
    </xdr:from>
    <xdr:to>
      <xdr:col>13</xdr:col>
      <xdr:colOff>0</xdr:colOff>
      <xdr:row>3</xdr:row>
      <xdr:rowOff>2295525</xdr:rowOff>
    </xdr:to>
    <xdr:pic>
      <xdr:nvPicPr>
        <xdr:cNvPr id="1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77575" y="52768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400050</xdr:colOff>
      <xdr:row>3</xdr:row>
      <xdr:rowOff>2705100</xdr:rowOff>
    </xdr:from>
    <xdr:to>
      <xdr:col>10</xdr:col>
      <xdr:colOff>666750</xdr:colOff>
      <xdr:row>3</xdr:row>
      <xdr:rowOff>2905125</xdr:rowOff>
    </xdr:to>
    <xdr:pic>
      <xdr:nvPicPr>
        <xdr:cNvPr id="1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696450" y="59531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J1048507"/>
  <sheetViews>
    <sheetView tabSelected="1" topLeftCell="A3" zoomScaleNormal="100" zoomScaleSheetLayoutView="100" workbookViewId="0">
      <selection sqref="A1:O9"/>
    </sheetView>
  </sheetViews>
  <sheetFormatPr defaultRowHeight="15" x14ac:dyDescent="0.25"/>
  <cols>
    <col min="1" max="1" width="3.5703125" style="6" customWidth="1"/>
    <col min="2" max="2" width="16.140625" style="6" customWidth="1"/>
    <col min="3" max="3" width="26.28515625" style="2" customWidth="1"/>
    <col min="4" max="4" width="9.28515625" style="2" customWidth="1"/>
    <col min="5" max="5" width="11.5703125" style="2" customWidth="1"/>
    <col min="6" max="6" width="14.7109375" style="2" customWidth="1"/>
    <col min="7" max="7" width="14.28515625" style="2" customWidth="1"/>
    <col min="8" max="8" width="13.85546875" style="2" customWidth="1"/>
    <col min="9" max="9" width="13.5703125" style="2" customWidth="1"/>
    <col min="10" max="10" width="12.42578125" style="2" customWidth="1"/>
    <col min="11" max="11" width="13.7109375" style="2" customWidth="1"/>
    <col min="12" max="12" width="14.140625" style="2" customWidth="1"/>
    <col min="13" max="13" width="10.85546875" style="2" customWidth="1"/>
    <col min="14" max="14" width="13.42578125" style="2" customWidth="1"/>
    <col min="15" max="15" width="15" style="2" customWidth="1"/>
    <col min="16" max="16" width="16.28515625" style="1" customWidth="1"/>
    <col min="17" max="17" width="16.7109375" customWidth="1"/>
    <col min="18" max="18" width="12.140625" customWidth="1"/>
    <col min="21" max="21" width="12.140625" bestFit="1" customWidth="1"/>
    <col min="22" max="22" width="13.28515625" bestFit="1" customWidth="1"/>
    <col min="23" max="23" width="9.85546875" bestFit="1" customWidth="1"/>
    <col min="26" max="26" width="13.28515625" bestFit="1" customWidth="1"/>
    <col min="37" max="16384" width="9.140625" style="2"/>
  </cols>
  <sheetData>
    <row r="1" spans="1:36" ht="48" customHeight="1" x14ac:dyDescent="0.25">
      <c r="A1" s="39" t="s">
        <v>23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36" ht="127.5" customHeight="1" x14ac:dyDescent="0.25">
      <c r="A2" s="51" t="s">
        <v>25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36" s="4" customFormat="1" ht="102" customHeight="1" x14ac:dyDescent="0.25">
      <c r="A3" s="40" t="s">
        <v>0</v>
      </c>
      <c r="B3" s="40" t="s">
        <v>20</v>
      </c>
      <c r="C3" s="42" t="s">
        <v>1</v>
      </c>
      <c r="D3" s="18"/>
      <c r="E3" s="18"/>
      <c r="F3" s="44" t="s">
        <v>2</v>
      </c>
      <c r="G3" s="44"/>
      <c r="H3" s="44"/>
      <c r="I3" s="44"/>
      <c r="J3" s="45" t="s">
        <v>11</v>
      </c>
      <c r="K3" s="47" t="s">
        <v>3</v>
      </c>
      <c r="L3" s="47"/>
      <c r="M3" s="47"/>
      <c r="N3" s="48" t="s">
        <v>13</v>
      </c>
      <c r="O3" s="52" t="s">
        <v>15</v>
      </c>
      <c r="P3" s="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</row>
    <row r="4" spans="1:36" s="4" customFormat="1" ht="263.25" customHeight="1" x14ac:dyDescent="0.25">
      <c r="A4" s="41"/>
      <c r="B4" s="50"/>
      <c r="C4" s="43"/>
      <c r="D4" s="19" t="s">
        <v>4</v>
      </c>
      <c r="E4" s="19" t="s">
        <v>5</v>
      </c>
      <c r="F4" s="13" t="s">
        <v>16</v>
      </c>
      <c r="G4" s="13" t="s">
        <v>17</v>
      </c>
      <c r="H4" s="13" t="s">
        <v>18</v>
      </c>
      <c r="I4" s="44"/>
      <c r="J4" s="46"/>
      <c r="K4" s="14" t="s">
        <v>6</v>
      </c>
      <c r="L4" s="15" t="s">
        <v>7</v>
      </c>
      <c r="M4" s="16" t="s">
        <v>14</v>
      </c>
      <c r="N4" s="49"/>
      <c r="O4" s="53"/>
      <c r="P4" s="3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</row>
    <row r="5" spans="1:36" s="1" customFormat="1" ht="76.5" customHeight="1" x14ac:dyDescent="0.3">
      <c r="A5" s="21" t="s">
        <v>8</v>
      </c>
      <c r="B5" s="21" t="s">
        <v>24</v>
      </c>
      <c r="C5" s="33" t="s">
        <v>22</v>
      </c>
      <c r="D5" s="22" t="s">
        <v>10</v>
      </c>
      <c r="E5" s="23" t="s">
        <v>19</v>
      </c>
      <c r="F5" s="29">
        <v>12300</v>
      </c>
      <c r="G5" s="30">
        <v>15000</v>
      </c>
      <c r="H5" s="31">
        <v>16700</v>
      </c>
      <c r="I5" s="24">
        <f>SUM(F5:H5)</f>
        <v>44000</v>
      </c>
      <c r="J5" s="25">
        <f>COUNT(F5:H5)</f>
        <v>3</v>
      </c>
      <c r="K5" s="26">
        <f>IF(ISERR(AVERAGE(F5:H5)),"",AVERAGE(F5:H5))</f>
        <v>14666.666666666666</v>
      </c>
      <c r="L5" s="26">
        <f>IF(ISERR(STDEV(F5:H5)),"",STDEV(F5:H5))</f>
        <v>2218.8585654190115</v>
      </c>
      <c r="M5" s="27">
        <f t="shared" ref="M5" si="0">IF(ISERR(L5/K5),"",L5/K5)</f>
        <v>0.15128581127856897</v>
      </c>
      <c r="N5" s="28">
        <f>F5</f>
        <v>12300</v>
      </c>
      <c r="O5" s="24">
        <f>E5*N5</f>
        <v>61500</v>
      </c>
      <c r="P5" s="5"/>
      <c r="Q5" s="10"/>
      <c r="R5" s="10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</row>
    <row r="6" spans="1:36" s="1" customFormat="1" ht="22.5" customHeight="1" x14ac:dyDescent="0.25">
      <c r="A6" s="36" t="s">
        <v>9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8"/>
      <c r="O6" s="17">
        <f>SUM(O5:O5)</f>
        <v>61500</v>
      </c>
      <c r="Q6" s="10"/>
      <c r="R6" s="10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</row>
    <row r="7" spans="1:36" s="1" customFormat="1" ht="30" customHeight="1" x14ac:dyDescent="0.2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</row>
    <row r="8" spans="1:36" ht="23.25" customHeight="1" x14ac:dyDescent="0.25">
      <c r="A8" s="35" t="s">
        <v>12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 spans="1:36" ht="18.75" customHeight="1" x14ac:dyDescent="0.25">
      <c r="A9" s="20"/>
      <c r="B9" s="35" t="s">
        <v>21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</row>
    <row r="10" spans="1:36" ht="21" x14ac:dyDescent="0.2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36" x14ac:dyDescent="0.25">
      <c r="A11" s="8"/>
      <c r="B11" s="8"/>
      <c r="C11" s="32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</row>
    <row r="12" spans="1:36" x14ac:dyDescent="0.25">
      <c r="A12" s="8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</row>
    <row r="13" spans="1:36" x14ac:dyDescent="0.25">
      <c r="A13" s="8"/>
      <c r="B13" s="8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</row>
    <row r="14" spans="1:36" x14ac:dyDescent="0.25">
      <c r="A14" s="8"/>
      <c r="B14" s="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36" x14ac:dyDescent="0.25">
      <c r="A15" s="8"/>
      <c r="B15" s="8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36" x14ac:dyDescent="0.25">
      <c r="A16" s="8"/>
      <c r="B16" s="8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1:15" x14ac:dyDescent="0.25">
      <c r="A17" s="8"/>
      <c r="B17" s="8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x14ac:dyDescent="0.25">
      <c r="A18" s="8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</row>
    <row r="19" spans="1:15" x14ac:dyDescent="0.25">
      <c r="A19" s="8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</row>
    <row r="20" spans="1:15" x14ac:dyDescent="0.25">
      <c r="A20" s="8"/>
      <c r="B20" s="8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</row>
    <row r="21" spans="1:15" x14ac:dyDescent="0.25">
      <c r="A21" s="8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5" x14ac:dyDescent="0.25">
      <c r="A22" s="8"/>
      <c r="B22" s="8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</row>
    <row r="23" spans="1:15" x14ac:dyDescent="0.25">
      <c r="A23" s="8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</row>
    <row r="24" spans="1:15" x14ac:dyDescent="0.25">
      <c r="A24" s="8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</row>
    <row r="25" spans="1:15" x14ac:dyDescent="0.25">
      <c r="A25" s="8"/>
      <c r="B25" s="8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x14ac:dyDescent="0.25">
      <c r="A26" s="8"/>
      <c r="B26" s="8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x14ac:dyDescent="0.25">
      <c r="A27" s="8"/>
      <c r="B27" s="8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x14ac:dyDescent="0.25">
      <c r="A28" s="8"/>
      <c r="B28" s="8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spans="1:15" x14ac:dyDescent="0.25">
      <c r="A29" s="8"/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5" x14ac:dyDescent="0.25">
      <c r="A30" s="8"/>
      <c r="B30" s="8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spans="1:15" x14ac:dyDescent="0.25">
      <c r="A31" s="8"/>
      <c r="B31" s="8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spans="1:15" x14ac:dyDescent="0.25">
      <c r="A32" s="8"/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spans="1:15" x14ac:dyDescent="0.25">
      <c r="A33" s="8"/>
      <c r="B33" s="8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spans="1:15" x14ac:dyDescent="0.25">
      <c r="A34" s="8"/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 x14ac:dyDescent="0.25">
      <c r="A35" s="8"/>
      <c r="B35" s="8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spans="1:15" x14ac:dyDescent="0.25">
      <c r="A36" s="8"/>
      <c r="B36" s="8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spans="1:15" x14ac:dyDescent="0.25">
      <c r="A37" s="8"/>
      <c r="B37" s="8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spans="1:15" x14ac:dyDescent="0.25">
      <c r="A38" s="8"/>
      <c r="B38" s="8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spans="1:15" x14ac:dyDescent="0.25">
      <c r="A39" s="8"/>
      <c r="B39" s="8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1048507" spans="4:4" x14ac:dyDescent="0.25">
      <c r="D1048507" s="7"/>
    </row>
  </sheetData>
  <mergeCells count="15">
    <mergeCell ref="A1:O1"/>
    <mergeCell ref="A3:A4"/>
    <mergeCell ref="C3:C4"/>
    <mergeCell ref="F3:H3"/>
    <mergeCell ref="I3:I4"/>
    <mergeCell ref="J3:J4"/>
    <mergeCell ref="K3:M3"/>
    <mergeCell ref="N3:N4"/>
    <mergeCell ref="B3:B4"/>
    <mergeCell ref="A2:O2"/>
    <mergeCell ref="O3:O4"/>
    <mergeCell ref="A7:O7"/>
    <mergeCell ref="A8:O8"/>
    <mergeCell ref="A6:N6"/>
    <mergeCell ref="B9:O9"/>
  </mergeCells>
  <conditionalFormatting sqref="M5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405-3</cp:lastModifiedBy>
  <cp:lastPrinted>2025-10-28T14:03:40Z</cp:lastPrinted>
  <dcterms:created xsi:type="dcterms:W3CDTF">2022-04-11T10:29:27Z</dcterms:created>
  <dcterms:modified xsi:type="dcterms:W3CDTF">2025-10-28T14:05:05Z</dcterms:modified>
</cp:coreProperties>
</file>